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1310"/>
  </bookViews>
  <sheets>
    <sheet name="Major Projects Spreadsheet" sheetId="1" r:id="rId1"/>
    <sheet name="SORTED" sheetId="3" r:id="rId2"/>
    <sheet name="For printing 11x17" sheetId="4" r:id="rId3"/>
  </sheets>
  <definedNames>
    <definedName name="_xlnm.Print_Area" localSheetId="2">'For printing 11x17'!$A$7:$AD$43</definedName>
    <definedName name="_xlnm.Print_Area" localSheetId="0">'Major Projects Spreadsheet'!$A$7:$AB$43</definedName>
    <definedName name="_xlnm.Print_Area" localSheetId="1">SORTED!$A$7:$AB$43</definedName>
    <definedName name="_xlnm.Print_Titles" localSheetId="2">'For printing 11x17'!$1:$6</definedName>
    <definedName name="_xlnm.Print_Titles" localSheetId="0">'Major Projects Spreadsheet'!$1:$6</definedName>
    <definedName name="_xlnm.Print_Titles" localSheetId="1">SORTED!$1:$6</definedName>
  </definedNames>
  <calcPr calcId="145621"/>
</workbook>
</file>

<file path=xl/calcChain.xml><?xml version="1.0" encoding="utf-8"?>
<calcChain xmlns="http://schemas.openxmlformats.org/spreadsheetml/2006/main">
  <c r="AF38" i="4" l="1"/>
  <c r="AE38" i="4"/>
  <c r="AD38" i="4"/>
  <c r="AD6" i="4" s="1"/>
  <c r="X38" i="4"/>
  <c r="V38" i="4"/>
  <c r="T38" i="4"/>
  <c r="R38" i="4"/>
  <c r="P38" i="4"/>
  <c r="N38" i="4"/>
  <c r="L38" i="4"/>
  <c r="J38" i="4"/>
  <c r="H38" i="4"/>
  <c r="AB38" i="4" s="1"/>
  <c r="G38" i="4"/>
  <c r="F38" i="4"/>
  <c r="F7" i="4" s="1"/>
  <c r="AA37" i="4"/>
  <c r="Z37" i="4"/>
  <c r="AB36" i="4"/>
  <c r="AA36" i="4"/>
  <c r="Z36" i="4"/>
  <c r="AB35" i="4"/>
  <c r="AA35" i="4"/>
  <c r="Z35" i="4"/>
  <c r="AB34" i="4"/>
  <c r="AA34" i="4"/>
  <c r="Z34" i="4"/>
  <c r="AB33" i="4"/>
  <c r="AA33" i="4"/>
  <c r="Z33" i="4"/>
  <c r="AB32" i="4"/>
  <c r="AA32" i="4"/>
  <c r="Z32" i="4"/>
  <c r="AA31" i="4"/>
  <c r="Z31" i="4"/>
  <c r="AA30" i="4"/>
  <c r="Z30" i="4"/>
  <c r="AB29" i="4"/>
  <c r="AA29" i="4"/>
  <c r="Z29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A15" i="4"/>
  <c r="Z15" i="4"/>
  <c r="AB14" i="4"/>
  <c r="AA14" i="4"/>
  <c r="Z14" i="4"/>
  <c r="AB13" i="4"/>
  <c r="AA13" i="4"/>
  <c r="Z13" i="4"/>
  <c r="AB12" i="4"/>
  <c r="AA12" i="4"/>
  <c r="Z12" i="4"/>
  <c r="AB11" i="4"/>
  <c r="AA11" i="4"/>
  <c r="Z11" i="4"/>
  <c r="AB9" i="4"/>
  <c r="AA9" i="4"/>
  <c r="Z9" i="4"/>
  <c r="AF7" i="4"/>
  <c r="AE7" i="4"/>
  <c r="G7" i="4"/>
  <c r="AF38" i="3" l="1"/>
  <c r="AE38" i="3"/>
  <c r="AE7" i="3" s="1"/>
  <c r="AD38" i="3"/>
  <c r="AD6" i="3" s="1"/>
  <c r="X38" i="3"/>
  <c r="V38" i="3"/>
  <c r="T38" i="3"/>
  <c r="R38" i="3"/>
  <c r="P38" i="3"/>
  <c r="N38" i="3"/>
  <c r="L38" i="3"/>
  <c r="J38" i="3"/>
  <c r="AB38" i="3" s="1"/>
  <c r="H38" i="3"/>
  <c r="G38" i="3"/>
  <c r="G7" i="3" s="1"/>
  <c r="F38" i="3"/>
  <c r="AA35" i="3"/>
  <c r="Z35" i="3"/>
  <c r="AA34" i="3"/>
  <c r="Z34" i="3"/>
  <c r="AA33" i="3"/>
  <c r="Z33" i="3"/>
  <c r="AB32" i="3"/>
  <c r="AA32" i="3"/>
  <c r="Z32" i="3"/>
  <c r="AB31" i="3"/>
  <c r="AA31" i="3"/>
  <c r="Z31" i="3"/>
  <c r="AB30" i="3"/>
  <c r="AA30" i="3"/>
  <c r="Z30" i="3"/>
  <c r="AB29" i="3"/>
  <c r="AA29" i="3"/>
  <c r="Z29" i="3"/>
  <c r="AB28" i="3"/>
  <c r="AA28" i="3"/>
  <c r="Z28" i="3"/>
  <c r="AB27" i="3"/>
  <c r="AA27" i="3"/>
  <c r="Z27" i="3"/>
  <c r="AB26" i="3"/>
  <c r="AA26" i="3"/>
  <c r="Z26" i="3"/>
  <c r="AB25" i="3"/>
  <c r="AA25" i="3"/>
  <c r="Z25" i="3"/>
  <c r="AB24" i="3"/>
  <c r="AA24" i="3"/>
  <c r="Z24" i="3"/>
  <c r="AB23" i="3"/>
  <c r="AA23" i="3"/>
  <c r="Z23" i="3"/>
  <c r="AB22" i="3"/>
  <c r="AA22" i="3"/>
  <c r="Z22" i="3"/>
  <c r="AB21" i="3"/>
  <c r="AA21" i="3"/>
  <c r="Z21" i="3"/>
  <c r="AB20" i="3"/>
  <c r="AA20" i="3"/>
  <c r="Z20" i="3"/>
  <c r="AB19" i="3"/>
  <c r="AA19" i="3"/>
  <c r="Z19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F7" i="3"/>
  <c r="F7" i="3"/>
  <c r="AB11" i="1" l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9" i="1"/>
  <c r="AB32" i="1"/>
  <c r="AB33" i="1"/>
  <c r="AB34" i="1"/>
  <c r="AB35" i="1"/>
  <c r="AB36" i="1"/>
  <c r="AB9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9" i="1"/>
  <c r="Z30" i="1"/>
  <c r="Z31" i="1"/>
  <c r="Z32" i="1"/>
  <c r="Z33" i="1"/>
  <c r="Z34" i="1"/>
  <c r="Z35" i="1"/>
  <c r="Z36" i="1"/>
  <c r="Z37" i="1"/>
  <c r="Z9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9" i="1"/>
  <c r="AA30" i="1"/>
  <c r="AA31" i="1"/>
  <c r="AA32" i="1"/>
  <c r="AA33" i="1"/>
  <c r="AA34" i="1"/>
  <c r="AA35" i="1"/>
  <c r="AA36" i="1"/>
  <c r="AA37" i="1"/>
  <c r="AA9" i="1"/>
  <c r="X38" i="1" l="1"/>
  <c r="J38" i="1"/>
  <c r="V38" i="1"/>
  <c r="T38" i="1"/>
  <c r="R38" i="1"/>
  <c r="P38" i="1"/>
  <c r="N38" i="1"/>
  <c r="L38" i="1"/>
  <c r="H38" i="1"/>
  <c r="AB38" i="1" l="1"/>
  <c r="AD38" i="1"/>
  <c r="AD6" i="1" s="1"/>
  <c r="G38" i="1" l="1"/>
  <c r="F38" i="1" l="1"/>
  <c r="G7" i="1" l="1"/>
  <c r="AE38" i="1"/>
  <c r="AE7" i="1" s="1"/>
  <c r="AF38" i="1"/>
  <c r="AF7" i="1" s="1"/>
  <c r="F7" i="1"/>
</calcChain>
</file>

<file path=xl/sharedStrings.xml><?xml version="1.0" encoding="utf-8"?>
<sst xmlns="http://schemas.openxmlformats.org/spreadsheetml/2006/main" count="387" uniqueCount="122">
  <si>
    <t>Heritage Area Coalition</t>
  </si>
  <si>
    <t>Community Grants</t>
  </si>
  <si>
    <t>Skyline Sidewalk Project</t>
  </si>
  <si>
    <t>Discretionary Monies Available for Major Projects - FY16 &amp; FY17</t>
  </si>
  <si>
    <t>CM Proposed</t>
  </si>
  <si>
    <t>Council Adopted</t>
  </si>
  <si>
    <t>TOTAL:</t>
  </si>
  <si>
    <t>Tourism Grants</t>
  </si>
  <si>
    <t>Neighborhood Association Funding</t>
  </si>
  <si>
    <t>Economic Development</t>
  </si>
  <si>
    <t>Rent Subsidies</t>
  </si>
  <si>
    <t>Fee Waivers</t>
  </si>
  <si>
    <t>Business Recruitment Service</t>
  </si>
  <si>
    <t>Grants to Business Districts</t>
  </si>
  <si>
    <t>Deferred Facilities Costs</t>
  </si>
  <si>
    <t>Additional City Properties</t>
  </si>
  <si>
    <t>CBC Approved</t>
  </si>
  <si>
    <t>City Hall Security/Access</t>
  </si>
  <si>
    <t>Municipal Fiber Consultant</t>
  </si>
  <si>
    <t>Issues &amp; Options</t>
  </si>
  <si>
    <t>Estimated Cost</t>
  </si>
  <si>
    <t>Source</t>
  </si>
  <si>
    <t>Bolton NA</t>
  </si>
  <si>
    <t>Robinwood NA</t>
  </si>
  <si>
    <t>Oregon Supreme Court</t>
  </si>
  <si>
    <t>WFHAC</t>
  </si>
  <si>
    <t>Matching funds to County</t>
  </si>
  <si>
    <t>Council Goal Discussion</t>
  </si>
  <si>
    <t>Adopted Council Goal</t>
  </si>
  <si>
    <t>November 4, 2014 vote</t>
  </si>
  <si>
    <t>Staff proposal</t>
  </si>
  <si>
    <t>Past practice</t>
  </si>
  <si>
    <t>Adjacent neighbors</t>
  </si>
  <si>
    <t>Sustainability Initiatives</t>
  </si>
  <si>
    <t>Parks Master Plan</t>
  </si>
  <si>
    <t>Skyline Park Bathroom</t>
  </si>
  <si>
    <t>Sidewalk Maintenance Incentive Program</t>
  </si>
  <si>
    <t>Skyline Ridge NA</t>
  </si>
  <si>
    <t>Acquisition of Two Acres Dividing Marylhurst Park</t>
  </si>
  <si>
    <r>
      <rPr>
        <i/>
        <vertAlign val="superscript"/>
        <sz val="8"/>
        <color theme="1"/>
        <rFont val="Calibri"/>
        <family val="2"/>
        <scheme val="minor"/>
      </rPr>
      <t>1</t>
    </r>
    <r>
      <rPr>
        <i/>
        <sz val="8"/>
        <color theme="1"/>
        <rFont val="Calibri"/>
        <family val="2"/>
        <scheme val="minor"/>
      </rPr>
      <t xml:space="preserve"> Offset by earned Farmer's Market revenue of $25,000 per year (second year only).</t>
    </r>
  </si>
  <si>
    <r>
      <rPr>
        <i/>
        <vertAlign val="superscript"/>
        <sz val="8"/>
        <color theme="1"/>
        <rFont val="Calibri"/>
        <family val="2"/>
        <scheme val="minor"/>
      </rPr>
      <t>2</t>
    </r>
    <r>
      <rPr>
        <i/>
        <sz val="8"/>
        <color theme="1"/>
        <rFont val="Calibri"/>
        <family val="2"/>
        <scheme val="minor"/>
      </rPr>
      <t xml:space="preserve"> Total project cost is estimated from master plan documents.</t>
    </r>
  </si>
  <si>
    <t>Cedaroak Boat Ramp Extra Dock</t>
  </si>
  <si>
    <t>Parks Equipment Replacement</t>
  </si>
  <si>
    <t>Parks &amp; Recreation</t>
  </si>
  <si>
    <t>Your Proposed (Round 2)</t>
  </si>
  <si>
    <t>GOAL:</t>
  </si>
  <si>
    <t>Bolton Station Rehabilitation</t>
  </si>
  <si>
    <t>Robinwood Station Rehabilitation</t>
  </si>
  <si>
    <t>Old Police Station Rehabilitation</t>
  </si>
  <si>
    <r>
      <t xml:space="preserve">Trails System Projects </t>
    </r>
    <r>
      <rPr>
        <vertAlign val="superscript"/>
        <sz val="10"/>
        <color theme="1"/>
        <rFont val="Calibri"/>
        <family val="2"/>
        <scheme val="minor"/>
      </rPr>
      <t>2</t>
    </r>
  </si>
  <si>
    <r>
      <t xml:space="preserve">Bike, Ped, Sidewalk Projects/Safe Routes to Schools </t>
    </r>
    <r>
      <rPr>
        <vertAlign val="superscript"/>
        <sz val="10"/>
        <color theme="1"/>
        <rFont val="Calibri"/>
        <family val="2"/>
        <scheme val="minor"/>
      </rPr>
      <t>2</t>
    </r>
  </si>
  <si>
    <r>
      <t xml:space="preserve">Farmer's Market (0.50 FTE &amp; Budget) </t>
    </r>
    <r>
      <rPr>
        <vertAlign val="superscript"/>
        <sz val="10"/>
        <color theme="1"/>
        <rFont val="Calibri"/>
        <family val="2"/>
        <scheme val="minor"/>
      </rPr>
      <t>1</t>
    </r>
  </si>
  <si>
    <r>
      <t xml:space="preserve">In </t>
    </r>
    <r>
      <rPr>
        <b/>
        <i/>
        <u/>
        <sz val="9"/>
        <color theme="9" tint="-0.499984740745262"/>
        <rFont val="Calibri"/>
        <family val="2"/>
        <scheme val="minor"/>
      </rPr>
      <t>Round 1</t>
    </r>
    <r>
      <rPr>
        <i/>
        <sz val="9"/>
        <color theme="1"/>
        <rFont val="Calibri"/>
        <family val="2"/>
        <scheme val="minor"/>
      </rPr>
      <t xml:space="preserve"> of this exercise, all Citizens' Budget Committee members will share the items/projects they fund to get to $2.5 million or less.  Those projects will be compiled into a second list for Round 2.</t>
    </r>
  </si>
  <si>
    <r>
      <t xml:space="preserve">In </t>
    </r>
    <r>
      <rPr>
        <b/>
        <i/>
        <u/>
        <sz val="9"/>
        <color theme="6" tint="-0.499984740745262"/>
        <rFont val="Calibri"/>
        <family val="2"/>
        <scheme val="minor"/>
      </rPr>
      <t>Round 2</t>
    </r>
    <r>
      <rPr>
        <i/>
        <sz val="9"/>
        <color theme="1"/>
        <rFont val="Calibri"/>
        <family val="2"/>
        <scheme val="minor"/>
      </rPr>
      <t xml:space="preserve"> of this exercise, all Citizens' Budget Committee members will share the items/projects they fund to get to $1 million or less.  Those projects will be discussed as part of CBC approval.</t>
    </r>
  </si>
  <si>
    <t>City Council Discussion on 4/20</t>
  </si>
  <si>
    <r>
      <t>Robinwood Station Design &amp; Application</t>
    </r>
    <r>
      <rPr>
        <vertAlign val="superscript"/>
        <sz val="10"/>
        <color theme="1"/>
        <rFont val="Calibri"/>
        <family val="2"/>
        <scheme val="minor"/>
      </rPr>
      <t>3</t>
    </r>
  </si>
  <si>
    <r>
      <rPr>
        <i/>
        <vertAlign val="superscript"/>
        <sz val="8"/>
        <color theme="1"/>
        <rFont val="Calibri"/>
        <family val="2"/>
        <scheme val="minor"/>
      </rPr>
      <t>3</t>
    </r>
    <r>
      <rPr>
        <i/>
        <sz val="8"/>
        <color theme="1"/>
        <rFont val="Calibri"/>
        <family val="2"/>
        <scheme val="minor"/>
      </rPr>
      <t xml:space="preserve"> This item brought up on 4/20, after the City Manager's Budget was proposed.</t>
    </r>
  </si>
  <si>
    <t>TAB 3 - Page 13/14 of CIP</t>
  </si>
  <si>
    <t>TAB 2 - Page 127 of Budget</t>
  </si>
  <si>
    <t>TAB 3 - Page 15/20 of CIP</t>
  </si>
  <si>
    <t>TAB 3 - Page 20 of CIP</t>
  </si>
  <si>
    <t>TAB 3 - Page 29 of CIP</t>
  </si>
  <si>
    <t>TAB 3 - Page 31 of CIP</t>
  </si>
  <si>
    <t>Last night Council mtg</t>
  </si>
  <si>
    <t>TAB 3 - Page 30 of CIP</t>
  </si>
  <si>
    <t>TAB 3 - Page 471 of CIP</t>
  </si>
  <si>
    <t>TAB 3 - Page 16 of CIP</t>
  </si>
  <si>
    <t>TAB 2 - Page 76 of Budget</t>
  </si>
  <si>
    <t>TAB 2 - Page 88 of Budget</t>
  </si>
  <si>
    <t>Cross-reference page numbers with more details</t>
  </si>
  <si>
    <r>
      <t xml:space="preserve">Brenda Perry Proposed </t>
    </r>
    <r>
      <rPr>
        <i/>
        <sz val="10"/>
        <color theme="1"/>
        <rFont val="Calibri"/>
        <family val="2"/>
        <scheme val="minor"/>
      </rPr>
      <t>(Round 1)</t>
    </r>
  </si>
  <si>
    <r>
      <t xml:space="preserve">Russ Axelrod Proposed </t>
    </r>
    <r>
      <rPr>
        <i/>
        <sz val="10"/>
        <color theme="1"/>
        <rFont val="Calibri"/>
        <family val="2"/>
        <scheme val="minor"/>
      </rPr>
      <t>(Round 1)</t>
    </r>
  </si>
  <si>
    <r>
      <t xml:space="preserve">Thomas Frank Proposed </t>
    </r>
    <r>
      <rPr>
        <i/>
        <sz val="10"/>
        <color theme="1"/>
        <rFont val="Calibri"/>
        <family val="2"/>
        <scheme val="minor"/>
      </rPr>
      <t>(Round 1)</t>
    </r>
  </si>
  <si>
    <r>
      <t xml:space="preserve">Jenni Tan Proposed </t>
    </r>
    <r>
      <rPr>
        <i/>
        <sz val="10"/>
        <color theme="1"/>
        <rFont val="Calibri"/>
        <family val="2"/>
        <scheme val="minor"/>
      </rPr>
      <t>(Round 1)</t>
    </r>
  </si>
  <si>
    <r>
      <t xml:space="preserve">Karen Hensley Proposed </t>
    </r>
    <r>
      <rPr>
        <i/>
        <sz val="10"/>
        <color theme="1"/>
        <rFont val="Calibri"/>
        <family val="2"/>
        <scheme val="minor"/>
      </rPr>
      <t>(Round 1)</t>
    </r>
  </si>
  <si>
    <r>
      <t xml:space="preserve">Ann Frazier Proposed </t>
    </r>
    <r>
      <rPr>
        <i/>
        <sz val="10"/>
        <color theme="1"/>
        <rFont val="Calibri"/>
        <family val="2"/>
        <scheme val="minor"/>
      </rPr>
      <t>(Round 1)</t>
    </r>
  </si>
  <si>
    <r>
      <t xml:space="preserve">Riad Alharithi Proposed </t>
    </r>
    <r>
      <rPr>
        <i/>
        <sz val="10"/>
        <color theme="1"/>
        <rFont val="Calibri"/>
        <family val="2"/>
        <scheme val="minor"/>
      </rPr>
      <t>(Round 1)</t>
    </r>
  </si>
  <si>
    <r>
      <t xml:space="preserve">Todd Jones Proposed </t>
    </r>
    <r>
      <rPr>
        <i/>
        <sz val="10"/>
        <color theme="1"/>
        <rFont val="Calibri"/>
        <family val="2"/>
        <scheme val="minor"/>
      </rPr>
      <t>(Round 1)</t>
    </r>
  </si>
  <si>
    <r>
      <t xml:space="preserve">Bill Hill Proposed </t>
    </r>
    <r>
      <rPr>
        <i/>
        <sz val="10"/>
        <color theme="1"/>
        <rFont val="Calibri"/>
        <family val="2"/>
        <scheme val="minor"/>
      </rPr>
      <t>(Round 1)</t>
    </r>
  </si>
  <si>
    <t>Additional carryover for a sustainable financial future</t>
  </si>
  <si>
    <t>Chamber of Commerce</t>
  </si>
  <si>
    <t>Request from Chamber</t>
  </si>
  <si>
    <t>Average funding amounts of Round 1 selections</t>
  </si>
  <si>
    <t>Number of members who selected this line to fund in some manner</t>
  </si>
  <si>
    <t>Percentage of members who selected this line to fund in some manner</t>
  </si>
  <si>
    <t>= received Monday morning, see separate budget letter request</t>
  </si>
  <si>
    <t>will new ruling lower this amount for set aside?</t>
  </si>
  <si>
    <t>evaluate options for possible community center and partly privatized/developed</t>
  </si>
  <si>
    <t>currently too many uncertainties for area redevelopment - WFHAC to use Bolton Station</t>
  </si>
  <si>
    <t>evaluate other maintenance funding</t>
  </si>
  <si>
    <t>my understanding is third dock plan is out</t>
  </si>
  <si>
    <t>suggest phase some equipment replacement</t>
  </si>
  <si>
    <t>nice piece of land to own/control. also need to evaluate options for Beth Cox property.</t>
  </si>
  <si>
    <t>helpful to further define assumptions</t>
  </si>
  <si>
    <t>believe this should cost less - bathroom proximity to street sewer line?</t>
  </si>
  <si>
    <t>at least one NA reported to be currently well underfunded - some evaluations in progress</t>
  </si>
  <si>
    <t>need to understand cost assumptions - grant?</t>
  </si>
  <si>
    <t>would like to understand $ per lineal ft</t>
  </si>
  <si>
    <t>paid out of Bolton Res. project - need to discuss sidewalk/pipeline routing options</t>
  </si>
  <si>
    <t>want to get plans better organized and expand our efforts</t>
  </si>
  <si>
    <t>recommend fund Mainstreet manager  partially with Farmers Market allocation</t>
  </si>
  <si>
    <t>recommend Mainstreet manage at cost of $10K/yr - thus, no 0.5 FTE and add'l actuarial costs</t>
  </si>
  <si>
    <t>Comments/notes</t>
  </si>
  <si>
    <r>
      <t>Robinwood Station Design &amp; Application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</si>
  <si>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Trails System Projects 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</si>
  <si>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Bike, Ped, Sidewalk Projects/Safe Routes to Schools 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</si>
  <si>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Farmer's Market (0.50 FTE &amp; Budget) 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</si>
  <si>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Offset by earned Farmer's Market revenue of $25,000 per year (second year only).</t>
    </r>
  </si>
  <si>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Total project cost is estimated from master plan documents.</t>
    </r>
  </si>
  <si>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This item brought up on 4/20, after the City Manager's Budget was proposed.</t>
    </r>
  </si>
  <si>
    <t>Discretionary Monies Available for Major Projects - FY 2016 &amp; FY 2017</t>
  </si>
  <si>
    <r>
      <t xml:space="preserve">Brenda Perry Proposed </t>
    </r>
    <r>
      <rPr>
        <i/>
        <sz val="11"/>
        <color theme="1"/>
        <rFont val="Calibri"/>
        <family val="2"/>
        <scheme val="minor"/>
      </rPr>
      <t>(Round 1)</t>
    </r>
  </si>
  <si>
    <r>
      <t xml:space="preserve">Todd Jones Proposed </t>
    </r>
    <r>
      <rPr>
        <i/>
        <sz val="11"/>
        <color theme="1"/>
        <rFont val="Calibri"/>
        <family val="2"/>
        <scheme val="minor"/>
      </rPr>
      <t>(Round 1)</t>
    </r>
  </si>
  <si>
    <r>
      <t xml:space="preserve">Russ Axelrod Proposed </t>
    </r>
    <r>
      <rPr>
        <i/>
        <sz val="11"/>
        <color theme="1"/>
        <rFont val="Calibri"/>
        <family val="2"/>
        <scheme val="minor"/>
      </rPr>
      <t>(Round 1)</t>
    </r>
  </si>
  <si>
    <r>
      <t xml:space="preserve">Thomas Frank Proposed </t>
    </r>
    <r>
      <rPr>
        <i/>
        <sz val="11"/>
        <color theme="1"/>
        <rFont val="Calibri"/>
        <family val="2"/>
        <scheme val="minor"/>
      </rPr>
      <t>(Round 1)</t>
    </r>
  </si>
  <si>
    <r>
      <t xml:space="preserve">Jenni Tan Proposed </t>
    </r>
    <r>
      <rPr>
        <i/>
        <sz val="11"/>
        <color theme="1"/>
        <rFont val="Calibri"/>
        <family val="2"/>
        <scheme val="minor"/>
      </rPr>
      <t>(Round 1)</t>
    </r>
  </si>
  <si>
    <r>
      <t xml:space="preserve">Karen Hensley Proposed </t>
    </r>
    <r>
      <rPr>
        <i/>
        <sz val="11"/>
        <color theme="1"/>
        <rFont val="Calibri"/>
        <family val="2"/>
        <scheme val="minor"/>
      </rPr>
      <t>(Round 1)</t>
    </r>
  </si>
  <si>
    <r>
      <t xml:space="preserve">Ann Frazier Proposed </t>
    </r>
    <r>
      <rPr>
        <i/>
        <sz val="11"/>
        <color theme="1"/>
        <rFont val="Calibri"/>
        <family val="2"/>
        <scheme val="minor"/>
      </rPr>
      <t>(Round 1)</t>
    </r>
  </si>
  <si>
    <r>
      <t xml:space="preserve">Riad Alharithi Proposed </t>
    </r>
    <r>
      <rPr>
        <i/>
        <sz val="11"/>
        <color theme="1"/>
        <rFont val="Calibri"/>
        <family val="2"/>
        <scheme val="minor"/>
      </rPr>
      <t>(Round 1)</t>
    </r>
  </si>
  <si>
    <r>
      <t xml:space="preserve">Bill Hill Proposed </t>
    </r>
    <r>
      <rPr>
        <i/>
        <sz val="11"/>
        <color theme="1"/>
        <rFont val="Calibri"/>
        <family val="2"/>
        <scheme val="minor"/>
      </rPr>
      <t>(Round 1)</t>
    </r>
  </si>
  <si>
    <r>
      <t xml:space="preserve">In </t>
    </r>
    <r>
      <rPr>
        <b/>
        <i/>
        <u/>
        <sz val="11"/>
        <color theme="9" tint="-0.499984740745262"/>
        <rFont val="Calibri"/>
        <family val="2"/>
        <scheme val="minor"/>
      </rPr>
      <t>Round 1</t>
    </r>
    <r>
      <rPr>
        <i/>
        <sz val="11"/>
        <color theme="1"/>
        <rFont val="Calibri"/>
        <family val="2"/>
        <scheme val="minor"/>
      </rPr>
      <t xml:space="preserve"> of this exercise, all Citizens' Budget Committee members will share the items/projects they fund to get to $2.5 million or less.  Those projects will be compiled into a second list for Round 2.</t>
    </r>
  </si>
  <si>
    <r>
      <t xml:space="preserve">In </t>
    </r>
    <r>
      <rPr>
        <b/>
        <i/>
        <u/>
        <sz val="11"/>
        <color theme="6" tint="-0.499984740745262"/>
        <rFont val="Calibri"/>
        <family val="2"/>
        <scheme val="minor"/>
      </rPr>
      <t>Round 2</t>
    </r>
    <r>
      <rPr>
        <i/>
        <sz val="11"/>
        <color theme="1"/>
        <rFont val="Calibri"/>
        <family val="2"/>
        <scheme val="minor"/>
      </rPr>
      <t xml:space="preserve"> of this exercise, all Citizens' Budget Committee members will share the items/projects they fund to get to $1 million or less.  Those projects will be discussed as part of CBC approval.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</si>
</sst>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u/>
      <sz val="9"/>
      <color theme="9" tint="-0.499984740745262"/>
      <name val="Calibri"/>
      <family val="2"/>
      <scheme val="minor"/>
    </font>
    <font>
      <b/>
      <i/>
      <u/>
      <sz val="9"/>
      <color theme="6" tint="-0.499984740745262"/>
      <name val="Calibri"/>
      <family val="2"/>
      <scheme val="minor"/>
    </font>
    <font>
      <sz val="10"/>
      <name val="Microsoft Sans Serif"/>
      <family val="2"/>
    </font>
    <font>
      <sz val="11"/>
      <color indexed="8"/>
      <name val="Calibri"/>
      <family val="2"/>
    </font>
    <font>
      <i/>
      <sz val="10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i/>
      <u/>
      <sz val="11"/>
      <color theme="9" tint="-0.499984740745262"/>
      <name val="Calibri"/>
      <family val="2"/>
      <scheme val="minor"/>
    </font>
    <font>
      <b/>
      <i/>
      <u/>
      <sz val="11"/>
      <color theme="6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5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Fill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164" fontId="8" fillId="3" borderId="1" xfId="1" applyNumberFormat="1" applyFont="1" applyFill="1" applyBorder="1" applyAlignment="1">
      <alignment vertical="center"/>
    </xf>
    <xf numFmtId="164" fontId="8" fillId="4" borderId="1" xfId="1" applyNumberFormat="1" applyFont="1" applyFill="1" applyBorder="1" applyAlignment="1">
      <alignment vertical="center"/>
    </xf>
    <xf numFmtId="164" fontId="8" fillId="2" borderId="1" xfId="1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9" fillId="2" borderId="1" xfId="1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11" xfId="0" applyNumberFormat="1" applyFont="1" applyBorder="1" applyAlignment="1">
      <alignment horizontal="left" vertical="center"/>
    </xf>
    <xf numFmtId="164" fontId="10" fillId="0" borderId="11" xfId="1" applyNumberFormat="1" applyFont="1" applyBorder="1" applyAlignment="1">
      <alignment vertical="center"/>
    </xf>
    <xf numFmtId="164" fontId="10" fillId="0" borderId="12" xfId="1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NumberFormat="1" applyFont="1" applyBorder="1" applyAlignment="1">
      <alignment horizontal="left" vertical="center"/>
    </xf>
    <xf numFmtId="164" fontId="10" fillId="0" borderId="14" xfId="1" applyNumberFormat="1" applyFont="1" applyBorder="1" applyAlignment="1">
      <alignment vertical="center"/>
    </xf>
    <xf numFmtId="164" fontId="10" fillId="3" borderId="14" xfId="1" applyNumberFormat="1" applyFont="1" applyFill="1" applyBorder="1" applyAlignment="1">
      <alignment vertical="center"/>
    </xf>
    <xf numFmtId="164" fontId="10" fillId="0" borderId="15" xfId="1" applyNumberFormat="1" applyFont="1" applyBorder="1" applyAlignment="1">
      <alignment vertical="center"/>
    </xf>
    <xf numFmtId="0" fontId="10" fillId="0" borderId="13" xfId="0" applyFont="1" applyBorder="1" applyAlignment="1">
      <alignment horizontal="left" vertical="center" indent="2"/>
    </xf>
    <xf numFmtId="0" fontId="10" fillId="0" borderId="13" xfId="0" applyFont="1" applyBorder="1" applyAlignment="1">
      <alignment vertical="center"/>
    </xf>
    <xf numFmtId="164" fontId="10" fillId="0" borderId="14" xfId="1" applyNumberFormat="1" applyFont="1" applyFill="1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164" fontId="0" fillId="5" borderId="0" xfId="1" applyNumberFormat="1" applyFont="1" applyFill="1" applyAlignment="1">
      <alignment vertical="center"/>
    </xf>
    <xf numFmtId="0" fontId="0" fillId="6" borderId="0" xfId="0" applyFill="1" applyAlignment="1">
      <alignment vertical="center"/>
    </xf>
    <xf numFmtId="0" fontId="8" fillId="6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164" fontId="0" fillId="6" borderId="0" xfId="1" applyNumberFormat="1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10" fillId="0" borderId="16" xfId="0" applyFont="1" applyBorder="1" applyAlignment="1">
      <alignment vertical="center"/>
    </xf>
    <xf numFmtId="164" fontId="8" fillId="0" borderId="16" xfId="1" applyNumberFormat="1" applyFont="1" applyBorder="1" applyAlignment="1">
      <alignment horizontal="center" vertical="center"/>
    </xf>
    <xf numFmtId="164" fontId="8" fillId="0" borderId="16" xfId="1" applyNumberFormat="1" applyFont="1" applyBorder="1" applyAlignment="1">
      <alignment horizontal="center" vertical="center" wrapText="1"/>
    </xf>
    <xf numFmtId="164" fontId="8" fillId="4" borderId="16" xfId="1" applyNumberFormat="1" applyFont="1" applyFill="1" applyBorder="1" applyAlignment="1">
      <alignment horizontal="center" vertical="center" wrapText="1"/>
    </xf>
    <xf numFmtId="0" fontId="8" fillId="3" borderId="17" xfId="1" applyNumberFormat="1" applyFont="1" applyFill="1" applyBorder="1" applyAlignment="1">
      <alignment horizontal="center" vertical="center" wrapText="1"/>
    </xf>
    <xf numFmtId="164" fontId="8" fillId="0" borderId="16" xfId="1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indent="2"/>
    </xf>
    <xf numFmtId="0" fontId="2" fillId="0" borderId="14" xfId="0" applyNumberFormat="1" applyFont="1" applyFill="1" applyBorder="1" applyAlignment="1">
      <alignment horizontal="left" vertical="center"/>
    </xf>
    <xf numFmtId="164" fontId="10" fillId="3" borderId="14" xfId="1" applyNumberFormat="1" applyFont="1" applyFill="1" applyBorder="1" applyAlignment="1">
      <alignment vertical="center"/>
    </xf>
    <xf numFmtId="164" fontId="10" fillId="3" borderId="14" xfId="1" applyNumberFormat="1" applyFont="1" applyFill="1" applyBorder="1" applyAlignment="1">
      <alignment vertical="center"/>
    </xf>
    <xf numFmtId="164" fontId="10" fillId="3" borderId="14" xfId="1" applyNumberFormat="1" applyFont="1" applyFill="1" applyBorder="1" applyAlignment="1">
      <alignment vertical="center"/>
    </xf>
    <xf numFmtId="164" fontId="10" fillId="3" borderId="14" xfId="1" applyNumberFormat="1" applyFont="1" applyFill="1" applyBorder="1" applyAlignment="1">
      <alignment vertical="center"/>
    </xf>
    <xf numFmtId="164" fontId="10" fillId="3" borderId="11" xfId="1" applyNumberFormat="1" applyFont="1" applyFill="1" applyBorder="1" applyAlignment="1">
      <alignment vertical="center"/>
    </xf>
    <xf numFmtId="164" fontId="10" fillId="3" borderId="14" xfId="1" applyNumberFormat="1" applyFont="1" applyFill="1" applyBorder="1" applyAlignment="1">
      <alignment vertical="center"/>
    </xf>
    <xf numFmtId="165" fontId="2" fillId="0" borderId="0" xfId="5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17" fillId="0" borderId="0" xfId="5" applyNumberFormat="1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164" fontId="10" fillId="0" borderId="19" xfId="1" applyNumberFormat="1" applyFont="1" applyBorder="1" applyAlignment="1">
      <alignment vertical="center"/>
    </xf>
    <xf numFmtId="164" fontId="10" fillId="3" borderId="19" xfId="1" applyNumberFormat="1" applyFont="1" applyFill="1" applyBorder="1" applyAlignment="1">
      <alignment vertical="center"/>
    </xf>
    <xf numFmtId="164" fontId="10" fillId="0" borderId="20" xfId="1" applyNumberFormat="1" applyFont="1" applyBorder="1" applyAlignment="1">
      <alignment vertical="center"/>
    </xf>
    <xf numFmtId="0" fontId="10" fillId="0" borderId="19" xfId="0" applyNumberFormat="1" applyFont="1" applyFill="1" applyBorder="1" applyAlignment="1">
      <alignment horizontal="left" vertical="center"/>
    </xf>
    <xf numFmtId="164" fontId="10" fillId="0" borderId="22" xfId="1" applyNumberFormat="1" applyFont="1" applyBorder="1" applyAlignment="1">
      <alignment vertical="center"/>
    </xf>
    <xf numFmtId="164" fontId="10" fillId="0" borderId="24" xfId="1" applyNumberFormat="1" applyFont="1" applyBorder="1" applyAlignment="1">
      <alignment vertical="center"/>
    </xf>
    <xf numFmtId="165" fontId="17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64" fontId="10" fillId="0" borderId="0" xfId="1" applyNumberFormat="1" applyFont="1" applyBorder="1" applyAlignment="1">
      <alignment vertical="center"/>
    </xf>
    <xf numFmtId="164" fontId="10" fillId="3" borderId="0" xfId="1" applyNumberFormat="1" applyFont="1" applyFill="1" applyBorder="1" applyAlignment="1">
      <alignment vertical="center"/>
    </xf>
    <xf numFmtId="164" fontId="10" fillId="4" borderId="0" xfId="1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65" fontId="17" fillId="7" borderId="0" xfId="0" applyNumberFormat="1" applyFont="1" applyFill="1" applyAlignment="1">
      <alignment vertical="center"/>
    </xf>
    <xf numFmtId="165" fontId="2" fillId="7" borderId="0" xfId="0" applyNumberFormat="1" applyFont="1" applyFill="1" applyAlignment="1">
      <alignment vertical="center"/>
    </xf>
    <xf numFmtId="0" fontId="10" fillId="7" borderId="21" xfId="0" applyFont="1" applyFill="1" applyBorder="1" applyAlignment="1">
      <alignment horizontal="left" vertical="center"/>
    </xf>
    <xf numFmtId="0" fontId="2" fillId="7" borderId="22" xfId="0" applyNumberFormat="1" applyFont="1" applyFill="1" applyBorder="1" applyAlignment="1">
      <alignment horizontal="left" vertical="center"/>
    </xf>
    <xf numFmtId="0" fontId="10" fillId="7" borderId="23" xfId="0" applyNumberFormat="1" applyFont="1" applyFill="1" applyBorder="1" applyAlignment="1">
      <alignment horizontal="left" vertical="center"/>
    </xf>
    <xf numFmtId="164" fontId="10" fillId="7" borderId="22" xfId="1" applyNumberFormat="1" applyFont="1" applyFill="1" applyBorder="1" applyAlignment="1">
      <alignment vertical="center"/>
    </xf>
    <xf numFmtId="164" fontId="0" fillId="0" borderId="0" xfId="1" applyNumberFormat="1" applyFont="1" applyFill="1" applyAlignment="1">
      <alignment horizontal="center" vertical="center"/>
    </xf>
    <xf numFmtId="164" fontId="8" fillId="0" borderId="1" xfId="1" applyNumberFormat="1" applyFont="1" applyFill="1" applyBorder="1" applyAlignment="1">
      <alignment vertical="center"/>
    </xf>
    <xf numFmtId="164" fontId="10" fillId="3" borderId="15" xfId="1" applyNumberFormat="1" applyFont="1" applyFill="1" applyBorder="1" applyAlignment="1">
      <alignment vertical="center"/>
    </xf>
    <xf numFmtId="164" fontId="10" fillId="3" borderId="20" xfId="1" applyNumberFormat="1" applyFont="1" applyFill="1" applyBorder="1" applyAlignment="1">
      <alignment vertical="center"/>
    </xf>
    <xf numFmtId="164" fontId="10" fillId="4" borderId="13" xfId="1" applyNumberFormat="1" applyFont="1" applyFill="1" applyBorder="1" applyAlignment="1">
      <alignment vertical="center"/>
    </xf>
    <xf numFmtId="164" fontId="10" fillId="4" borderId="18" xfId="1" applyNumberFormat="1" applyFont="1" applyFill="1" applyBorder="1" applyAlignment="1">
      <alignment vertical="center"/>
    </xf>
    <xf numFmtId="164" fontId="10" fillId="4" borderId="10" xfId="1" applyNumberFormat="1" applyFont="1" applyFill="1" applyBorder="1" applyAlignment="1">
      <alignment vertical="center"/>
    </xf>
    <xf numFmtId="164" fontId="10" fillId="4" borderId="21" xfId="1" applyNumberFormat="1" applyFont="1" applyFill="1" applyBorder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164" fontId="0" fillId="2" borderId="0" xfId="1" applyNumberFormat="1" applyFon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vertical="center"/>
    </xf>
    <xf numFmtId="164" fontId="8" fillId="2" borderId="0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horizontal="center" vertical="center" wrapText="1"/>
    </xf>
    <xf numFmtId="164" fontId="10" fillId="2" borderId="0" xfId="1" applyNumberFormat="1" applyFont="1" applyFill="1" applyBorder="1" applyAlignment="1">
      <alignment vertical="center"/>
    </xf>
    <xf numFmtId="0" fontId="0" fillId="7" borderId="0" xfId="0" applyFill="1" applyAlignment="1">
      <alignment vertical="center"/>
    </xf>
    <xf numFmtId="0" fontId="5" fillId="5" borderId="0" xfId="0" quotePrefix="1" applyFont="1" applyFill="1" applyAlignment="1">
      <alignment vertical="center"/>
    </xf>
    <xf numFmtId="164" fontId="8" fillId="8" borderId="1" xfId="1" applyNumberFormat="1" applyFont="1" applyFill="1" applyBorder="1" applyAlignment="1">
      <alignment vertical="center"/>
    </xf>
    <xf numFmtId="164" fontId="10" fillId="8" borderId="11" xfId="1" applyNumberFormat="1" applyFont="1" applyFill="1" applyBorder="1" applyAlignment="1">
      <alignment vertical="center"/>
    </xf>
    <xf numFmtId="164" fontId="10" fillId="8" borderId="14" xfId="1" applyNumberFormat="1" applyFont="1" applyFill="1" applyBorder="1" applyAlignment="1">
      <alignment vertical="center"/>
    </xf>
    <xf numFmtId="164" fontId="10" fillId="8" borderId="19" xfId="1" applyNumberFormat="1" applyFont="1" applyFill="1" applyBorder="1" applyAlignment="1">
      <alignment vertical="center"/>
    </xf>
    <xf numFmtId="164" fontId="10" fillId="8" borderId="0" xfId="1" applyNumberFormat="1" applyFont="1" applyFill="1" applyBorder="1" applyAlignment="1">
      <alignment vertical="center"/>
    </xf>
    <xf numFmtId="0" fontId="8" fillId="8" borderId="17" xfId="1" applyNumberFormat="1" applyFont="1" applyFill="1" applyBorder="1" applyAlignment="1">
      <alignment horizontal="left" vertical="center" wrapText="1"/>
    </xf>
    <xf numFmtId="0" fontId="8" fillId="9" borderId="16" xfId="1" applyNumberFormat="1" applyFont="1" applyFill="1" applyBorder="1" applyAlignment="1">
      <alignment horizontal="center" vertical="center" wrapText="1"/>
    </xf>
    <xf numFmtId="0" fontId="10" fillId="9" borderId="25" xfId="1" applyNumberFormat="1" applyFont="1" applyFill="1" applyBorder="1" applyAlignment="1">
      <alignment horizontal="center" vertical="center"/>
    </xf>
    <xf numFmtId="9" fontId="10" fillId="9" borderId="25" xfId="6" applyFont="1" applyFill="1" applyBorder="1" applyAlignment="1">
      <alignment horizontal="center" vertical="center"/>
    </xf>
    <xf numFmtId="164" fontId="10" fillId="9" borderId="27" xfId="1" applyNumberFormat="1" applyFont="1" applyFill="1" applyBorder="1" applyAlignment="1">
      <alignment vertical="center"/>
    </xf>
    <xf numFmtId="0" fontId="10" fillId="9" borderId="0" xfId="1" applyNumberFormat="1" applyFont="1" applyFill="1" applyBorder="1" applyAlignment="1">
      <alignment horizontal="center" vertical="center"/>
    </xf>
    <xf numFmtId="9" fontId="10" fillId="9" borderId="0" xfId="6" applyFont="1" applyFill="1" applyBorder="1" applyAlignment="1">
      <alignment horizontal="center" vertical="center"/>
    </xf>
    <xf numFmtId="164" fontId="10" fillId="9" borderId="0" xfId="1" applyNumberFormat="1" applyFont="1" applyFill="1" applyBorder="1" applyAlignment="1">
      <alignment vertical="center"/>
    </xf>
    <xf numFmtId="0" fontId="10" fillId="9" borderId="26" xfId="1" applyNumberFormat="1" applyFont="1" applyFill="1" applyBorder="1" applyAlignment="1">
      <alignment horizontal="center" vertical="center"/>
    </xf>
    <xf numFmtId="9" fontId="10" fillId="9" borderId="26" xfId="6" applyFont="1" applyFill="1" applyBorder="1" applyAlignment="1">
      <alignment horizontal="center" vertical="center"/>
    </xf>
    <xf numFmtId="164" fontId="10" fillId="9" borderId="28" xfId="1" applyNumberFormat="1" applyFont="1" applyFill="1" applyBorder="1" applyAlignment="1">
      <alignment vertical="center"/>
    </xf>
    <xf numFmtId="164" fontId="8" fillId="9" borderId="0" xfId="1" applyNumberFormat="1" applyFont="1" applyFill="1" applyBorder="1" applyAlignment="1">
      <alignment vertical="center"/>
    </xf>
    <xf numFmtId="164" fontId="10" fillId="9" borderId="29" xfId="1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0" fillId="7" borderId="18" xfId="0" applyFont="1" applyFill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7" borderId="19" xfId="0" applyNumberFormat="1" applyFont="1" applyFill="1" applyBorder="1" applyAlignment="1">
      <alignment horizontal="left" vertical="center"/>
    </xf>
    <xf numFmtId="0" fontId="2" fillId="0" borderId="22" xfId="0" applyNumberFormat="1" applyFont="1" applyBorder="1" applyAlignment="1">
      <alignment horizontal="left" vertical="center"/>
    </xf>
    <xf numFmtId="0" fontId="10" fillId="7" borderId="1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164" fontId="10" fillId="7" borderId="19" xfId="1" applyNumberFormat="1" applyFont="1" applyFill="1" applyBorder="1" applyAlignment="1">
      <alignment vertical="center"/>
    </xf>
    <xf numFmtId="164" fontId="10" fillId="3" borderId="22" xfId="1" applyNumberFormat="1" applyFont="1" applyFill="1" applyBorder="1" applyAlignment="1">
      <alignment vertical="center"/>
    </xf>
    <xf numFmtId="164" fontId="10" fillId="8" borderId="22" xfId="1" applyNumberFormat="1" applyFont="1" applyFill="1" applyBorder="1" applyAlignment="1">
      <alignment vertical="center"/>
    </xf>
    <xf numFmtId="164" fontId="10" fillId="7" borderId="20" xfId="1" applyNumberFormat="1" applyFont="1" applyFill="1" applyBorder="1" applyAlignment="1">
      <alignment vertical="center"/>
    </xf>
    <xf numFmtId="165" fontId="19" fillId="0" borderId="0" xfId="5" applyNumberFormat="1" applyFont="1" applyAlignment="1">
      <alignment vertical="center"/>
    </xf>
    <xf numFmtId="165" fontId="20" fillId="0" borderId="0" xfId="5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0" fontId="20" fillId="0" borderId="11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left" vertical="center"/>
    </xf>
    <xf numFmtId="164" fontId="1" fillId="0" borderId="11" xfId="1" applyNumberFormat="1" applyFont="1" applyBorder="1" applyAlignment="1">
      <alignment vertical="center"/>
    </xf>
    <xf numFmtId="164" fontId="1" fillId="3" borderId="11" xfId="1" applyNumberFormat="1" applyFont="1" applyFill="1" applyBorder="1" applyAlignment="1">
      <alignment vertical="center"/>
    </xf>
    <xf numFmtId="164" fontId="1" fillId="8" borderId="11" xfId="1" applyNumberFormat="1" applyFont="1" applyFill="1" applyBorder="1" applyAlignment="1">
      <alignment vertical="center"/>
    </xf>
    <xf numFmtId="0" fontId="1" fillId="9" borderId="25" xfId="1" applyNumberFormat="1" applyFont="1" applyFill="1" applyBorder="1" applyAlignment="1">
      <alignment horizontal="center" vertical="center"/>
    </xf>
    <xf numFmtId="9" fontId="1" fillId="9" borderId="25" xfId="6" applyFont="1" applyFill="1" applyBorder="1" applyAlignment="1">
      <alignment horizontal="center" vertical="center"/>
    </xf>
    <xf numFmtId="164" fontId="1" fillId="9" borderId="27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4" borderId="10" xfId="1" applyNumberFormat="1" applyFont="1" applyFill="1" applyBorder="1" applyAlignment="1">
      <alignment vertical="center"/>
    </xf>
    <xf numFmtId="164" fontId="1" fillId="0" borderId="12" xfId="1" applyNumberFormat="1" applyFont="1" applyBorder="1" applyAlignment="1">
      <alignment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65" fontId="19" fillId="0" borderId="0" xfId="0" applyNumberFormat="1" applyFont="1" applyAlignment="1">
      <alignment vertical="center"/>
    </xf>
    <xf numFmtId="165" fontId="20" fillId="0" borderId="0" xfId="0" applyNumberFormat="1" applyFont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NumberFormat="1" applyFont="1" applyBorder="1" applyAlignment="1">
      <alignment horizontal="left" vertical="center"/>
    </xf>
    <xf numFmtId="164" fontId="1" fillId="0" borderId="14" xfId="1" applyNumberFormat="1" applyFont="1" applyBorder="1" applyAlignment="1">
      <alignment vertical="center"/>
    </xf>
    <xf numFmtId="164" fontId="1" fillId="3" borderId="14" xfId="1" applyNumberFormat="1" applyFont="1" applyFill="1" applyBorder="1" applyAlignment="1">
      <alignment vertical="center"/>
    </xf>
    <xf numFmtId="164" fontId="1" fillId="8" borderId="14" xfId="1" applyNumberFormat="1" applyFont="1" applyFill="1" applyBorder="1" applyAlignment="1">
      <alignment vertical="center"/>
    </xf>
    <xf numFmtId="164" fontId="1" fillId="3" borderId="15" xfId="1" applyNumberFormat="1" applyFont="1" applyFill="1" applyBorder="1" applyAlignment="1">
      <alignment vertical="center"/>
    </xf>
    <xf numFmtId="0" fontId="1" fillId="9" borderId="0" xfId="1" applyNumberFormat="1" applyFont="1" applyFill="1" applyBorder="1" applyAlignment="1">
      <alignment horizontal="center" vertical="center"/>
    </xf>
    <xf numFmtId="9" fontId="1" fillId="9" borderId="0" xfId="6" applyFont="1" applyFill="1" applyBorder="1" applyAlignment="1">
      <alignment horizontal="center" vertical="center"/>
    </xf>
    <xf numFmtId="164" fontId="1" fillId="9" borderId="0" xfId="1" applyNumberFormat="1" applyFont="1" applyFill="1" applyBorder="1" applyAlignment="1">
      <alignment vertical="center"/>
    </xf>
    <xf numFmtId="164" fontId="1" fillId="4" borderId="13" xfId="1" applyNumberFormat="1" applyFont="1" applyFill="1" applyBorder="1" applyAlignment="1">
      <alignment vertical="center"/>
    </xf>
    <xf numFmtId="164" fontId="1" fillId="0" borderId="15" xfId="1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21" fillId="6" borderId="0" xfId="0" applyFont="1" applyFill="1" applyAlignment="1">
      <alignment vertical="center"/>
    </xf>
    <xf numFmtId="0" fontId="1" fillId="0" borderId="13" xfId="0" applyFont="1" applyFill="1" applyBorder="1" applyAlignment="1">
      <alignment horizontal="left" vertical="center" indent="2"/>
    </xf>
    <xf numFmtId="0" fontId="20" fillId="0" borderId="14" xfId="0" applyNumberFormat="1" applyFont="1" applyFill="1" applyBorder="1" applyAlignment="1">
      <alignment horizontal="left" vertical="center"/>
    </xf>
    <xf numFmtId="164" fontId="1" fillId="0" borderId="14" xfId="1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9" fillId="7" borderId="0" xfId="0" applyNumberFormat="1" applyFont="1" applyFill="1" applyAlignment="1">
      <alignment vertical="center"/>
    </xf>
    <xf numFmtId="165" fontId="20" fillId="7" borderId="0" xfId="0" applyNumberFormat="1" applyFont="1" applyFill="1" applyAlignment="1">
      <alignment vertical="center"/>
    </xf>
    <xf numFmtId="0" fontId="1" fillId="7" borderId="21" xfId="0" applyFont="1" applyFill="1" applyBorder="1" applyAlignment="1">
      <alignment horizontal="left" vertical="center"/>
    </xf>
    <xf numFmtId="0" fontId="20" fillId="7" borderId="22" xfId="0" applyNumberFormat="1" applyFont="1" applyFill="1" applyBorder="1" applyAlignment="1">
      <alignment horizontal="left" vertical="center"/>
    </xf>
    <xf numFmtId="0" fontId="1" fillId="7" borderId="23" xfId="0" applyNumberFormat="1" applyFont="1" applyFill="1" applyBorder="1" applyAlignment="1">
      <alignment horizontal="left" vertical="center"/>
    </xf>
    <xf numFmtId="164" fontId="1" fillId="7" borderId="22" xfId="1" applyNumberFormat="1" applyFont="1" applyFill="1" applyBorder="1" applyAlignment="1">
      <alignment vertical="center"/>
    </xf>
    <xf numFmtId="164" fontId="1" fillId="4" borderId="21" xfId="1" applyNumberFormat="1" applyFont="1" applyFill="1" applyBorder="1" applyAlignment="1">
      <alignment vertical="center"/>
    </xf>
    <xf numFmtId="164" fontId="1" fillId="0" borderId="22" xfId="1" applyNumberFormat="1" applyFont="1" applyBorder="1" applyAlignment="1">
      <alignment vertical="center"/>
    </xf>
    <xf numFmtId="164" fontId="1" fillId="0" borderId="24" xfId="1" applyNumberFormat="1" applyFont="1" applyBorder="1" applyAlignment="1">
      <alignment vertical="center"/>
    </xf>
    <xf numFmtId="0" fontId="20" fillId="5" borderId="0" xfId="0" applyFont="1" applyFill="1" applyAlignment="1">
      <alignment vertical="center"/>
    </xf>
    <xf numFmtId="0" fontId="20" fillId="5" borderId="0" xfId="0" quotePrefix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164" fontId="18" fillId="0" borderId="16" xfId="1" applyNumberFormat="1" applyFont="1" applyBorder="1" applyAlignment="1">
      <alignment horizontal="center" vertical="center"/>
    </xf>
    <xf numFmtId="164" fontId="18" fillId="0" borderId="16" xfId="1" applyNumberFormat="1" applyFont="1" applyFill="1" applyBorder="1" applyAlignment="1">
      <alignment horizontal="center" vertical="center" wrapText="1"/>
    </xf>
    <xf numFmtId="164" fontId="18" fillId="0" borderId="16" xfId="1" applyNumberFormat="1" applyFont="1" applyBorder="1" applyAlignment="1">
      <alignment horizontal="center" vertical="center" wrapText="1"/>
    </xf>
    <xf numFmtId="0" fontId="18" fillId="3" borderId="17" xfId="1" applyNumberFormat="1" applyFont="1" applyFill="1" applyBorder="1" applyAlignment="1">
      <alignment horizontal="center" vertical="center" wrapText="1"/>
    </xf>
    <xf numFmtId="0" fontId="18" fillId="8" borderId="17" xfId="1" applyNumberFormat="1" applyFont="1" applyFill="1" applyBorder="1" applyAlignment="1">
      <alignment horizontal="left" vertical="center" wrapText="1"/>
    </xf>
    <xf numFmtId="0" fontId="18" fillId="9" borderId="16" xfId="1" applyNumberFormat="1" applyFont="1" applyFill="1" applyBorder="1" applyAlignment="1">
      <alignment horizontal="center" vertical="center" wrapText="1"/>
    </xf>
    <xf numFmtId="0" fontId="18" fillId="2" borderId="0" xfId="1" applyNumberFormat="1" applyFont="1" applyFill="1" applyBorder="1" applyAlignment="1">
      <alignment horizontal="center" vertical="center" wrapText="1"/>
    </xf>
    <xf numFmtId="164" fontId="18" fillId="4" borderId="16" xfId="1" applyNumberFormat="1" applyFont="1" applyFill="1" applyBorder="1" applyAlignment="1">
      <alignment horizontal="center" vertical="center" wrapText="1"/>
    </xf>
    <xf numFmtId="0" fontId="0" fillId="6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20" fillId="0" borderId="31" xfId="0" applyNumberFormat="1" applyFont="1" applyBorder="1" applyAlignment="1">
      <alignment vertical="center"/>
    </xf>
    <xf numFmtId="0" fontId="1" fillId="0" borderId="32" xfId="0" applyFont="1" applyBorder="1" applyAlignment="1">
      <alignment horizontal="left" vertical="center"/>
    </xf>
    <xf numFmtId="0" fontId="20" fillId="0" borderId="33" xfId="0" applyNumberFormat="1" applyFont="1" applyBorder="1" applyAlignment="1">
      <alignment horizontal="left" vertical="center"/>
    </xf>
    <xf numFmtId="0" fontId="1" fillId="0" borderId="33" xfId="0" applyNumberFormat="1" applyFont="1" applyFill="1" applyBorder="1" applyAlignment="1">
      <alignment horizontal="left" vertical="center"/>
    </xf>
    <xf numFmtId="164" fontId="1" fillId="0" borderId="33" xfId="1" applyNumberFormat="1" applyFont="1" applyBorder="1" applyAlignment="1">
      <alignment vertical="center"/>
    </xf>
    <xf numFmtId="164" fontId="1" fillId="3" borderId="33" xfId="1" applyNumberFormat="1" applyFont="1" applyFill="1" applyBorder="1" applyAlignment="1">
      <alignment vertical="center"/>
    </xf>
    <xf numFmtId="164" fontId="1" fillId="8" borderId="33" xfId="1" applyNumberFormat="1" applyFont="1" applyFill="1" applyBorder="1" applyAlignment="1">
      <alignment vertical="center"/>
    </xf>
    <xf numFmtId="164" fontId="1" fillId="3" borderId="34" xfId="1" applyNumberFormat="1" applyFont="1" applyFill="1" applyBorder="1" applyAlignment="1">
      <alignment vertical="center"/>
    </xf>
    <xf numFmtId="164" fontId="1" fillId="2" borderId="31" xfId="1" applyNumberFormat="1" applyFont="1" applyFill="1" applyBorder="1" applyAlignment="1">
      <alignment vertical="center"/>
    </xf>
    <xf numFmtId="164" fontId="1" fillId="4" borderId="32" xfId="1" applyNumberFormat="1" applyFont="1" applyFill="1" applyBorder="1" applyAlignment="1">
      <alignment vertical="center"/>
    </xf>
    <xf numFmtId="164" fontId="1" fillId="0" borderId="35" xfId="1" applyNumberFormat="1" applyFont="1" applyBorder="1" applyAlignment="1">
      <alignment vertical="center"/>
    </xf>
    <xf numFmtId="165" fontId="19" fillId="0" borderId="36" xfId="0" applyNumberFormat="1" applyFont="1" applyBorder="1" applyAlignment="1">
      <alignment vertical="center"/>
    </xf>
    <xf numFmtId="165" fontId="20" fillId="0" borderId="37" xfId="0" applyNumberFormat="1" applyFont="1" applyBorder="1" applyAlignment="1">
      <alignment vertical="center"/>
    </xf>
    <xf numFmtId="0" fontId="1" fillId="0" borderId="37" xfId="0" applyFont="1" applyBorder="1" applyAlignment="1">
      <alignment horizontal="left" vertical="center"/>
    </xf>
    <xf numFmtId="164" fontId="1" fillId="8" borderId="37" xfId="1" applyNumberFormat="1" applyFont="1" applyFill="1" applyBorder="1" applyAlignment="1">
      <alignment vertical="center"/>
    </xf>
    <xf numFmtId="164" fontId="1" fillId="4" borderId="39" xfId="1" applyNumberFormat="1" applyFont="1" applyFill="1" applyBorder="1" applyAlignment="1">
      <alignment vertical="center"/>
    </xf>
    <xf numFmtId="164" fontId="1" fillId="0" borderId="39" xfId="1" applyNumberFormat="1" applyFont="1" applyBorder="1" applyAlignment="1">
      <alignment vertical="center"/>
    </xf>
    <xf numFmtId="164" fontId="1" fillId="0" borderId="38" xfId="1" applyNumberFormat="1" applyFont="1" applyBorder="1" applyAlignment="1">
      <alignment vertical="center"/>
    </xf>
    <xf numFmtId="164" fontId="1" fillId="7" borderId="24" xfId="1" applyNumberFormat="1" applyFont="1" applyFill="1" applyBorder="1" applyAlignment="1">
      <alignment vertical="center"/>
    </xf>
    <xf numFmtId="164" fontId="1" fillId="2" borderId="40" xfId="1" applyNumberFormat="1" applyFont="1" applyFill="1" applyBorder="1" applyAlignment="1">
      <alignment vertical="center"/>
    </xf>
    <xf numFmtId="0" fontId="20" fillId="0" borderId="41" xfId="0" applyNumberFormat="1" applyFont="1" applyBorder="1" applyAlignment="1">
      <alignment horizontal="left" vertical="center"/>
    </xf>
    <xf numFmtId="0" fontId="1" fillId="0" borderId="41" xfId="0" applyNumberFormat="1" applyFont="1" applyFill="1" applyBorder="1" applyAlignment="1">
      <alignment horizontal="left" vertical="center"/>
    </xf>
    <xf numFmtId="164" fontId="1" fillId="0" borderId="41" xfId="1" applyNumberFormat="1" applyFont="1" applyBorder="1" applyAlignment="1">
      <alignment vertical="center"/>
    </xf>
    <xf numFmtId="164" fontId="1" fillId="3" borderId="41" xfId="1" applyNumberFormat="1" applyFont="1" applyFill="1" applyBorder="1" applyAlignment="1">
      <alignment vertical="center"/>
    </xf>
    <xf numFmtId="164" fontId="1" fillId="8" borderId="41" xfId="1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</cellXfs>
  <cellStyles count="7">
    <cellStyle name="Comma" xfId="5" builtinId="3"/>
    <cellStyle name="Currency" xfId="1" builtinId="4"/>
    <cellStyle name="Currency 2" xfId="3"/>
    <cellStyle name="Normal" xfId="0" builtinId="0"/>
    <cellStyle name="Normal 2" xfId="2"/>
    <cellStyle name="Percent" xfId="6" builtinId="5"/>
    <cellStyle name="Percent 2" xfId="4"/>
  </cellStyles>
  <dxfs count="7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4"/>
  <sheetViews>
    <sheetView tabSelected="1" zoomScale="115" zoomScaleNormal="115" zoomScaleSheetLayoutView="115" workbookViewId="0">
      <pane xSplit="3" ySplit="8" topLeftCell="F9" activePane="bottomRight" state="frozen"/>
      <selection pane="topRight" activeCell="D1" sqref="D1"/>
      <selection pane="bottomLeft" activeCell="A9" sqref="A9"/>
      <selection pane="bottomRight" activeCell="D23" sqref="D23"/>
    </sheetView>
  </sheetViews>
  <sheetFormatPr defaultRowHeight="15" x14ac:dyDescent="0.25"/>
  <cols>
    <col min="1" max="1" width="5.140625" style="1" customWidth="1"/>
    <col min="2" max="2" width="1" style="1" customWidth="1"/>
    <col min="3" max="3" width="45.140625" style="1" customWidth="1"/>
    <col min="4" max="5" width="24.85546875" style="1" customWidth="1"/>
    <col min="6" max="7" width="13.28515625" style="2" customWidth="1"/>
    <col min="8" max="8" width="13" style="3" customWidth="1"/>
    <col min="9" max="9" width="68.28515625" style="3" hidden="1" customWidth="1"/>
    <col min="10" max="10" width="13" style="3" customWidth="1"/>
    <col min="11" max="11" width="68.28515625" style="3" hidden="1" customWidth="1"/>
    <col min="12" max="12" width="13" style="3" customWidth="1"/>
    <col min="13" max="13" width="68.28515625" style="3" hidden="1" customWidth="1"/>
    <col min="14" max="14" width="13" style="3" customWidth="1"/>
    <col min="15" max="15" width="68.28515625" style="3" hidden="1" customWidth="1"/>
    <col min="16" max="16" width="13" style="3" customWidth="1"/>
    <col min="17" max="17" width="68.28515625" style="3" hidden="1" customWidth="1"/>
    <col min="18" max="18" width="13" style="3" customWidth="1"/>
    <col min="19" max="19" width="68.28515625" style="3" hidden="1" customWidth="1"/>
    <col min="20" max="20" width="13" style="3" customWidth="1"/>
    <col min="21" max="21" width="68.28515625" style="3" hidden="1" customWidth="1"/>
    <col min="22" max="22" width="13" style="3" customWidth="1"/>
    <col min="23" max="23" width="68.28515625" style="3" hidden="1" customWidth="1"/>
    <col min="24" max="24" width="13" style="3" customWidth="1"/>
    <col min="25" max="25" width="68.28515625" style="3" hidden="1" customWidth="1"/>
    <col min="26" max="28" width="12.7109375" style="3" customWidth="1"/>
    <col min="29" max="29" width="2.7109375" style="85" customWidth="1"/>
    <col min="30" max="30" width="15.28515625" style="3" customWidth="1"/>
    <col min="31" max="32" width="15.28515625" style="2" customWidth="1"/>
    <col min="33" max="33" width="4.85546875" style="28" customWidth="1"/>
    <col min="34" max="16384" width="9.140625" style="1"/>
  </cols>
  <sheetData>
    <row r="1" spans="1:36" ht="21" x14ac:dyDescent="0.25">
      <c r="C1" s="209" t="s">
        <v>19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1"/>
    </row>
    <row r="2" spans="1:36" ht="21" x14ac:dyDescent="0.25">
      <c r="C2" s="212" t="s">
        <v>3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4"/>
    </row>
    <row r="3" spans="1:36" ht="15" customHeight="1" x14ac:dyDescent="0.25">
      <c r="C3" s="215" t="s">
        <v>52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7"/>
    </row>
    <row r="4" spans="1:36" ht="15" customHeight="1" x14ac:dyDescent="0.25">
      <c r="C4" s="218" t="s">
        <v>53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20"/>
    </row>
    <row r="5" spans="1:36" ht="13.5" customHeight="1" x14ac:dyDescent="0.25">
      <c r="C5" s="24"/>
      <c r="D5" s="24"/>
      <c r="E5" s="24"/>
      <c r="F5" s="24"/>
      <c r="G5" s="24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77"/>
      <c r="AA5" s="77"/>
      <c r="AB5" s="77"/>
      <c r="AC5" s="86"/>
      <c r="AD5" s="25"/>
      <c r="AE5" s="24"/>
      <c r="AF5" s="24"/>
    </row>
    <row r="6" spans="1:36" ht="6" customHeight="1" x14ac:dyDescent="0.25">
      <c r="C6" s="26"/>
      <c r="D6" s="26"/>
      <c r="E6" s="26"/>
      <c r="F6" s="27"/>
      <c r="G6" s="27"/>
      <c r="H6" s="27"/>
      <c r="J6" s="27"/>
      <c r="AC6" s="87"/>
      <c r="AD6" s="25" t="str">
        <f>IF(AD38=0, "", IF(AD38&gt;AD7, "Over Budget", IF(AD38&lt;AD7, "Under Budget", IF(AD7=AD38, "Balanced Budget"))))</f>
        <v/>
      </c>
      <c r="AE6" s="27"/>
      <c r="AF6" s="27"/>
    </row>
    <row r="7" spans="1:36" s="8" customFormat="1" ht="13.5" thickBot="1" x14ac:dyDescent="0.3">
      <c r="C7" s="4" t="s">
        <v>45</v>
      </c>
      <c r="D7" s="4"/>
      <c r="E7" s="4"/>
      <c r="F7" s="7">
        <f>F38</f>
        <v>7831000</v>
      </c>
      <c r="G7" s="11">
        <f>G38</f>
        <v>1000000</v>
      </c>
      <c r="H7" s="5">
        <v>2500000</v>
      </c>
      <c r="I7" s="93"/>
      <c r="J7" s="5">
        <v>2500000</v>
      </c>
      <c r="K7" s="93"/>
      <c r="L7" s="5">
        <v>2500000</v>
      </c>
      <c r="M7" s="93"/>
      <c r="N7" s="5">
        <v>2500000</v>
      </c>
      <c r="O7" s="93"/>
      <c r="P7" s="5">
        <v>2500000</v>
      </c>
      <c r="Q7" s="93"/>
      <c r="R7" s="5">
        <v>2500000</v>
      </c>
      <c r="S7" s="93"/>
      <c r="T7" s="5">
        <v>2500000</v>
      </c>
      <c r="U7" s="93"/>
      <c r="V7" s="5">
        <v>2500000</v>
      </c>
      <c r="W7" s="93"/>
      <c r="X7" s="5">
        <v>2500000</v>
      </c>
      <c r="Y7" s="93"/>
      <c r="Z7" s="78"/>
      <c r="AA7" s="78"/>
      <c r="AB7" s="78"/>
      <c r="AC7" s="88"/>
      <c r="AD7" s="6">
        <v>1000000</v>
      </c>
      <c r="AE7" s="7">
        <f t="shared" ref="AE7:AF7" si="0">AE38</f>
        <v>0</v>
      </c>
      <c r="AF7" s="7">
        <f t="shared" si="0"/>
        <v>0</v>
      </c>
      <c r="AG7" s="29"/>
    </row>
    <row r="8" spans="1:36" s="9" customFormat="1" ht="67.5" customHeight="1" thickTop="1" thickBot="1" x14ac:dyDescent="0.3">
      <c r="C8" s="34"/>
      <c r="D8" s="35" t="s">
        <v>21</v>
      </c>
      <c r="E8" s="39" t="s">
        <v>69</v>
      </c>
      <c r="F8" s="36" t="s">
        <v>20</v>
      </c>
      <c r="G8" s="36" t="s">
        <v>4</v>
      </c>
      <c r="H8" s="38" t="s">
        <v>70</v>
      </c>
      <c r="I8" s="98" t="s">
        <v>102</v>
      </c>
      <c r="J8" s="38" t="s">
        <v>77</v>
      </c>
      <c r="K8" s="98" t="s">
        <v>102</v>
      </c>
      <c r="L8" s="38" t="s">
        <v>71</v>
      </c>
      <c r="M8" s="98" t="s">
        <v>102</v>
      </c>
      <c r="N8" s="38" t="s">
        <v>72</v>
      </c>
      <c r="O8" s="98" t="s">
        <v>102</v>
      </c>
      <c r="P8" s="38" t="s">
        <v>73</v>
      </c>
      <c r="Q8" s="98" t="s">
        <v>102</v>
      </c>
      <c r="R8" s="38" t="s">
        <v>74</v>
      </c>
      <c r="S8" s="98" t="s">
        <v>102</v>
      </c>
      <c r="T8" s="38" t="s">
        <v>75</v>
      </c>
      <c r="U8" s="98" t="s">
        <v>102</v>
      </c>
      <c r="V8" s="38" t="s">
        <v>76</v>
      </c>
      <c r="W8" s="98" t="s">
        <v>102</v>
      </c>
      <c r="X8" s="38" t="s">
        <v>78</v>
      </c>
      <c r="Y8" s="98" t="s">
        <v>102</v>
      </c>
      <c r="Z8" s="99" t="s">
        <v>83</v>
      </c>
      <c r="AA8" s="99" t="s">
        <v>84</v>
      </c>
      <c r="AB8" s="99" t="s">
        <v>82</v>
      </c>
      <c r="AC8" s="89"/>
      <c r="AD8" s="37" t="s">
        <v>44</v>
      </c>
      <c r="AE8" s="36" t="s">
        <v>16</v>
      </c>
      <c r="AF8" s="36" t="s">
        <v>5</v>
      </c>
      <c r="AG8" s="30"/>
      <c r="AJ8" s="10"/>
    </row>
    <row r="9" spans="1:36" s="9" customFormat="1" ht="12.75" x14ac:dyDescent="0.25">
      <c r="A9" s="51">
        <v>-1</v>
      </c>
      <c r="B9" s="49"/>
      <c r="C9" s="12" t="s">
        <v>79</v>
      </c>
      <c r="D9" s="13" t="s">
        <v>24</v>
      </c>
      <c r="E9" s="40" t="s">
        <v>67</v>
      </c>
      <c r="F9" s="14">
        <v>500000</v>
      </c>
      <c r="G9" s="14">
        <v>500000</v>
      </c>
      <c r="H9" s="47">
        <v>500000</v>
      </c>
      <c r="I9" s="94"/>
      <c r="J9" s="47">
        <v>500000</v>
      </c>
      <c r="K9" s="94"/>
      <c r="L9" s="47">
        <v>500000</v>
      </c>
      <c r="M9" s="94" t="s">
        <v>86</v>
      </c>
      <c r="N9" s="47">
        <v>500000</v>
      </c>
      <c r="O9" s="94"/>
      <c r="P9" s="47">
        <v>500000</v>
      </c>
      <c r="Q9" s="94"/>
      <c r="R9" s="47">
        <v>990000</v>
      </c>
      <c r="S9" s="94"/>
      <c r="T9" s="47">
        <v>500000</v>
      </c>
      <c r="U9" s="94"/>
      <c r="V9" s="47">
        <v>500000</v>
      </c>
      <c r="W9" s="94"/>
      <c r="X9" s="47">
        <v>500000</v>
      </c>
      <c r="Y9" s="94"/>
      <c r="Z9" s="100">
        <f>COUNT(H9:X9)</f>
        <v>9</v>
      </c>
      <c r="AA9" s="101">
        <f>COUNT(H9:X9)/9</f>
        <v>1</v>
      </c>
      <c r="AB9" s="102">
        <f>AVERAGE(H9:X9)</f>
        <v>554444.4444444445</v>
      </c>
      <c r="AC9" s="90"/>
      <c r="AD9" s="83"/>
      <c r="AE9" s="14"/>
      <c r="AF9" s="15"/>
      <c r="AG9" s="30"/>
    </row>
    <row r="10" spans="1:36" s="9" customFormat="1" ht="12.75" x14ac:dyDescent="0.25">
      <c r="A10" s="52">
        <v>-2</v>
      </c>
      <c r="B10" s="50"/>
      <c r="C10" s="16" t="s">
        <v>15</v>
      </c>
      <c r="D10" s="17"/>
      <c r="E10" s="40"/>
      <c r="F10" s="18"/>
      <c r="G10" s="18"/>
      <c r="H10" s="48"/>
      <c r="I10" s="95"/>
      <c r="J10" s="48"/>
      <c r="K10" s="95"/>
      <c r="L10" s="48"/>
      <c r="M10" s="95"/>
      <c r="N10" s="48"/>
      <c r="O10" s="95"/>
      <c r="P10" s="48"/>
      <c r="Q10" s="95"/>
      <c r="R10" s="48"/>
      <c r="S10" s="95"/>
      <c r="T10" s="48"/>
      <c r="U10" s="95"/>
      <c r="V10" s="48"/>
      <c r="W10" s="95"/>
      <c r="X10" s="79"/>
      <c r="Y10" s="95"/>
      <c r="Z10" s="103"/>
      <c r="AA10" s="104"/>
      <c r="AB10" s="105"/>
      <c r="AC10" s="90"/>
      <c r="AD10" s="81"/>
      <c r="AE10" s="18"/>
      <c r="AF10" s="20"/>
      <c r="AG10" s="30"/>
    </row>
    <row r="11" spans="1:36" s="9" customFormat="1" ht="12.75" x14ac:dyDescent="0.25">
      <c r="A11" s="52">
        <v>-3</v>
      </c>
      <c r="B11" s="50"/>
      <c r="C11" s="21" t="s">
        <v>46</v>
      </c>
      <c r="D11" s="17" t="s">
        <v>22</v>
      </c>
      <c r="E11" s="40" t="s">
        <v>61</v>
      </c>
      <c r="F11" s="18">
        <v>998000</v>
      </c>
      <c r="G11" s="18">
        <v>0</v>
      </c>
      <c r="H11" s="48"/>
      <c r="I11" s="95"/>
      <c r="J11" s="48"/>
      <c r="K11" s="95"/>
      <c r="L11" s="48">
        <v>40000</v>
      </c>
      <c r="M11" s="95" t="s">
        <v>87</v>
      </c>
      <c r="N11" s="48"/>
      <c r="O11" s="95"/>
      <c r="P11" s="48">
        <v>40000</v>
      </c>
      <c r="Q11" s="95"/>
      <c r="R11" s="48"/>
      <c r="S11" s="95"/>
      <c r="T11" s="48"/>
      <c r="U11" s="95"/>
      <c r="V11" s="48"/>
      <c r="W11" s="95"/>
      <c r="X11" s="79"/>
      <c r="Y11" s="95"/>
      <c r="Z11" s="103">
        <f t="shared" ref="Z11:Z27" si="1">COUNT(H11:X11)</f>
        <v>2</v>
      </c>
      <c r="AA11" s="104">
        <f t="shared" ref="AA11:AA27" si="2">COUNT(H11:X11)/9</f>
        <v>0.22222222222222221</v>
      </c>
      <c r="AB11" s="105">
        <f t="shared" ref="AB11:AB27" si="3">AVERAGE(H11:X11)</f>
        <v>40000</v>
      </c>
      <c r="AC11" s="90"/>
      <c r="AD11" s="81"/>
      <c r="AE11" s="18"/>
      <c r="AF11" s="20"/>
      <c r="AG11" s="31"/>
    </row>
    <row r="12" spans="1:36" s="9" customFormat="1" ht="12.75" x14ac:dyDescent="0.25">
      <c r="A12" s="52">
        <v>-4</v>
      </c>
      <c r="B12" s="50"/>
      <c r="C12" s="21" t="s">
        <v>47</v>
      </c>
      <c r="D12" s="17" t="s">
        <v>23</v>
      </c>
      <c r="E12" s="40" t="s">
        <v>62</v>
      </c>
      <c r="F12" s="18">
        <v>725000</v>
      </c>
      <c r="G12" s="18">
        <v>0</v>
      </c>
      <c r="H12" s="19"/>
      <c r="I12" s="95"/>
      <c r="J12" s="19"/>
      <c r="K12" s="95"/>
      <c r="L12" s="19">
        <v>150000</v>
      </c>
      <c r="M12" s="95"/>
      <c r="N12" s="46">
        <v>310000</v>
      </c>
      <c r="O12" s="95"/>
      <c r="P12" s="44">
        <v>725000</v>
      </c>
      <c r="Q12" s="95"/>
      <c r="R12" s="43"/>
      <c r="S12" s="95"/>
      <c r="T12" s="45">
        <v>100000</v>
      </c>
      <c r="U12" s="95"/>
      <c r="V12" s="48"/>
      <c r="W12" s="95"/>
      <c r="X12" s="79">
        <v>230000</v>
      </c>
      <c r="Y12" s="95"/>
      <c r="Z12" s="103">
        <f t="shared" si="1"/>
        <v>5</v>
      </c>
      <c r="AA12" s="104">
        <f t="shared" si="2"/>
        <v>0.55555555555555558</v>
      </c>
      <c r="AB12" s="105">
        <f t="shared" si="3"/>
        <v>303000</v>
      </c>
      <c r="AC12" s="90"/>
      <c r="AD12" s="81"/>
      <c r="AE12" s="18"/>
      <c r="AF12" s="20"/>
      <c r="AG12" s="30"/>
    </row>
    <row r="13" spans="1:36" s="9" customFormat="1" x14ac:dyDescent="0.25">
      <c r="A13" s="52">
        <v>-5</v>
      </c>
      <c r="B13" s="50"/>
      <c r="C13" s="41" t="s">
        <v>55</v>
      </c>
      <c r="D13" s="42" t="s">
        <v>54</v>
      </c>
      <c r="E13" s="40" t="s">
        <v>63</v>
      </c>
      <c r="F13" s="23">
        <v>40000</v>
      </c>
      <c r="G13" s="18">
        <v>0</v>
      </c>
      <c r="H13" s="19"/>
      <c r="I13" s="95"/>
      <c r="J13" s="19"/>
      <c r="K13" s="95"/>
      <c r="L13" s="19">
        <v>30000</v>
      </c>
      <c r="M13" s="95"/>
      <c r="N13" s="46">
        <v>40000</v>
      </c>
      <c r="O13" s="95"/>
      <c r="P13" s="44">
        <v>40000</v>
      </c>
      <c r="Q13" s="95"/>
      <c r="R13" s="43"/>
      <c r="S13" s="95"/>
      <c r="T13" s="45">
        <v>40000</v>
      </c>
      <c r="U13" s="95"/>
      <c r="V13" s="48">
        <v>40000</v>
      </c>
      <c r="W13" s="95"/>
      <c r="X13" s="79">
        <v>40000</v>
      </c>
      <c r="Y13" s="95"/>
      <c r="Z13" s="103">
        <f t="shared" si="1"/>
        <v>6</v>
      </c>
      <c r="AA13" s="104">
        <f t="shared" si="2"/>
        <v>0.66666666666666663</v>
      </c>
      <c r="AB13" s="105">
        <f t="shared" si="3"/>
        <v>38333.333333333336</v>
      </c>
      <c r="AC13" s="90"/>
      <c r="AD13" s="81"/>
      <c r="AE13" s="18"/>
      <c r="AF13" s="20"/>
      <c r="AG13" s="30"/>
    </row>
    <row r="14" spans="1:36" s="9" customFormat="1" ht="12.75" x14ac:dyDescent="0.25">
      <c r="A14" s="52">
        <v>-6</v>
      </c>
      <c r="B14" s="50"/>
      <c r="C14" s="21" t="s">
        <v>48</v>
      </c>
      <c r="D14" s="17" t="s">
        <v>25</v>
      </c>
      <c r="E14" s="40" t="s">
        <v>64</v>
      </c>
      <c r="F14" s="18">
        <v>1388000</v>
      </c>
      <c r="G14" s="18">
        <v>0</v>
      </c>
      <c r="H14" s="19"/>
      <c r="I14" s="95"/>
      <c r="J14" s="19"/>
      <c r="K14" s="95"/>
      <c r="L14" s="19"/>
      <c r="M14" s="95" t="s">
        <v>88</v>
      </c>
      <c r="N14" s="46"/>
      <c r="O14" s="95"/>
      <c r="P14" s="44">
        <v>40000</v>
      </c>
      <c r="Q14" s="95"/>
      <c r="R14" s="43"/>
      <c r="S14" s="95"/>
      <c r="T14" s="45"/>
      <c r="U14" s="95"/>
      <c r="V14" s="48"/>
      <c r="W14" s="95"/>
      <c r="X14" s="79"/>
      <c r="Y14" s="95"/>
      <c r="Z14" s="103">
        <f t="shared" si="1"/>
        <v>1</v>
      </c>
      <c r="AA14" s="104">
        <f t="shared" si="2"/>
        <v>0.1111111111111111</v>
      </c>
      <c r="AB14" s="105">
        <f t="shared" si="3"/>
        <v>40000</v>
      </c>
      <c r="AC14" s="90"/>
      <c r="AD14" s="81"/>
      <c r="AE14" s="18"/>
      <c r="AF14" s="20"/>
      <c r="AG14" s="30"/>
    </row>
    <row r="15" spans="1:36" s="9" customFormat="1" ht="12.75" x14ac:dyDescent="0.25">
      <c r="A15" s="52">
        <v>-7</v>
      </c>
      <c r="B15" s="50"/>
      <c r="C15" s="21" t="s">
        <v>17</v>
      </c>
      <c r="D15" s="17" t="s">
        <v>30</v>
      </c>
      <c r="E15" s="40" t="s">
        <v>61</v>
      </c>
      <c r="F15" s="18">
        <v>250000</v>
      </c>
      <c r="G15" s="18">
        <v>0</v>
      </c>
      <c r="H15" s="19"/>
      <c r="I15" s="95"/>
      <c r="J15" s="19"/>
      <c r="K15" s="95"/>
      <c r="L15" s="19"/>
      <c r="M15" s="95" t="s">
        <v>89</v>
      </c>
      <c r="N15" s="46">
        <v>200000</v>
      </c>
      <c r="O15" s="95"/>
      <c r="P15" s="44">
        <v>100000</v>
      </c>
      <c r="Q15" s="95"/>
      <c r="R15" s="43"/>
      <c r="S15" s="95"/>
      <c r="T15" s="45"/>
      <c r="U15" s="95"/>
      <c r="V15" s="48"/>
      <c r="W15" s="95"/>
      <c r="X15" s="79"/>
      <c r="Y15" s="95"/>
      <c r="Z15" s="103">
        <f t="shared" si="1"/>
        <v>2</v>
      </c>
      <c r="AA15" s="104">
        <f t="shared" si="2"/>
        <v>0.22222222222222221</v>
      </c>
      <c r="AB15" s="105">
        <f t="shared" si="3"/>
        <v>150000</v>
      </c>
      <c r="AC15" s="90"/>
      <c r="AD15" s="81"/>
      <c r="AE15" s="18"/>
      <c r="AF15" s="20"/>
      <c r="AG15" s="30"/>
    </row>
    <row r="16" spans="1:36" s="9" customFormat="1" ht="12.75" x14ac:dyDescent="0.25">
      <c r="A16" s="52">
        <v>-8</v>
      </c>
      <c r="B16" s="50"/>
      <c r="C16" s="21" t="s">
        <v>14</v>
      </c>
      <c r="D16" s="17" t="s">
        <v>30</v>
      </c>
      <c r="E16" s="40" t="s">
        <v>64</v>
      </c>
      <c r="F16" s="18">
        <v>100000</v>
      </c>
      <c r="G16" s="18">
        <v>0</v>
      </c>
      <c r="H16" s="48"/>
      <c r="I16" s="95"/>
      <c r="J16" s="48"/>
      <c r="K16" s="95"/>
      <c r="L16" s="48"/>
      <c r="M16" s="95"/>
      <c r="N16" s="48">
        <v>50000</v>
      </c>
      <c r="O16" s="95"/>
      <c r="P16" s="48">
        <v>50000</v>
      </c>
      <c r="Q16" s="95"/>
      <c r="R16" s="48"/>
      <c r="S16" s="95"/>
      <c r="T16" s="48"/>
      <c r="U16" s="95"/>
      <c r="V16" s="48">
        <v>100000</v>
      </c>
      <c r="W16" s="95"/>
      <c r="X16" s="79"/>
      <c r="Y16" s="95"/>
      <c r="Z16" s="103">
        <f t="shared" si="1"/>
        <v>3</v>
      </c>
      <c r="AA16" s="104">
        <f t="shared" si="2"/>
        <v>0.33333333333333331</v>
      </c>
      <c r="AB16" s="105">
        <f t="shared" si="3"/>
        <v>66666.666666666672</v>
      </c>
      <c r="AC16" s="90"/>
      <c r="AD16" s="81"/>
      <c r="AE16" s="18"/>
      <c r="AF16" s="20"/>
      <c r="AG16" s="30"/>
    </row>
    <row r="17" spans="1:33" s="9" customFormat="1" ht="12.75" x14ac:dyDescent="0.25">
      <c r="A17" s="52">
        <v>-9</v>
      </c>
      <c r="B17" s="50"/>
      <c r="C17" s="22" t="s">
        <v>41</v>
      </c>
      <c r="D17" s="17" t="s">
        <v>32</v>
      </c>
      <c r="E17" s="40" t="s">
        <v>57</v>
      </c>
      <c r="F17" s="18">
        <v>300000</v>
      </c>
      <c r="G17" s="18">
        <v>0</v>
      </c>
      <c r="H17" s="19"/>
      <c r="I17" s="95"/>
      <c r="J17" s="19"/>
      <c r="K17" s="95"/>
      <c r="L17" s="19"/>
      <c r="M17" s="95" t="s">
        <v>90</v>
      </c>
      <c r="N17" s="46">
        <v>300000</v>
      </c>
      <c r="O17" s="95"/>
      <c r="P17" s="44">
        <v>20000</v>
      </c>
      <c r="Q17" s="95"/>
      <c r="R17" s="43"/>
      <c r="S17" s="95"/>
      <c r="T17" s="45"/>
      <c r="U17" s="95"/>
      <c r="V17" s="48">
        <v>300000</v>
      </c>
      <c r="W17" s="95"/>
      <c r="X17" s="79"/>
      <c r="Y17" s="95"/>
      <c r="Z17" s="103">
        <f t="shared" si="1"/>
        <v>3</v>
      </c>
      <c r="AA17" s="104">
        <f t="shared" si="2"/>
        <v>0.33333333333333331</v>
      </c>
      <c r="AB17" s="105">
        <f t="shared" si="3"/>
        <v>206666.66666666666</v>
      </c>
      <c r="AC17" s="90"/>
      <c r="AD17" s="81"/>
      <c r="AE17" s="18"/>
      <c r="AF17" s="20"/>
      <c r="AG17" s="30"/>
    </row>
    <row r="18" spans="1:33" s="9" customFormat="1" ht="12.75" x14ac:dyDescent="0.25">
      <c r="A18" s="52">
        <v>-10</v>
      </c>
      <c r="B18" s="50"/>
      <c r="C18" s="22" t="s">
        <v>42</v>
      </c>
      <c r="D18" s="17" t="s">
        <v>43</v>
      </c>
      <c r="E18" s="40" t="s">
        <v>58</v>
      </c>
      <c r="F18" s="18">
        <v>260000</v>
      </c>
      <c r="G18" s="18">
        <v>0</v>
      </c>
      <c r="H18" s="48">
        <v>260000</v>
      </c>
      <c r="I18" s="95"/>
      <c r="J18" s="48"/>
      <c r="K18" s="95"/>
      <c r="L18" s="48">
        <v>200000</v>
      </c>
      <c r="M18" s="95" t="s">
        <v>91</v>
      </c>
      <c r="N18" s="48">
        <v>260000</v>
      </c>
      <c r="O18" s="95"/>
      <c r="P18" s="48">
        <v>30000</v>
      </c>
      <c r="Q18" s="95"/>
      <c r="R18" s="48">
        <v>260000</v>
      </c>
      <c r="S18" s="95"/>
      <c r="T18" s="48">
        <v>100000</v>
      </c>
      <c r="U18" s="95"/>
      <c r="V18" s="48">
        <v>260000</v>
      </c>
      <c r="W18" s="95"/>
      <c r="X18" s="79">
        <v>200000</v>
      </c>
      <c r="Y18" s="95"/>
      <c r="Z18" s="103">
        <f t="shared" si="1"/>
        <v>8</v>
      </c>
      <c r="AA18" s="104">
        <f t="shared" si="2"/>
        <v>0.88888888888888884</v>
      </c>
      <c r="AB18" s="105">
        <f t="shared" si="3"/>
        <v>196250</v>
      </c>
      <c r="AC18" s="90"/>
      <c r="AD18" s="81"/>
      <c r="AE18" s="18"/>
      <c r="AF18" s="20"/>
      <c r="AG18" s="30"/>
    </row>
    <row r="19" spans="1:33" s="9" customFormat="1" ht="12.75" x14ac:dyDescent="0.25">
      <c r="A19" s="52">
        <v>-11</v>
      </c>
      <c r="B19" s="50"/>
      <c r="C19" s="22" t="s">
        <v>38</v>
      </c>
      <c r="D19" s="17" t="s">
        <v>34</v>
      </c>
      <c r="E19" s="40" t="s">
        <v>66</v>
      </c>
      <c r="F19" s="18">
        <v>400000</v>
      </c>
      <c r="G19" s="18">
        <v>0</v>
      </c>
      <c r="H19" s="19">
        <v>400000</v>
      </c>
      <c r="I19" s="95"/>
      <c r="J19" s="19"/>
      <c r="K19" s="95"/>
      <c r="L19" s="43">
        <v>400000</v>
      </c>
      <c r="M19" s="95" t="s">
        <v>92</v>
      </c>
      <c r="N19" s="46"/>
      <c r="O19" s="95"/>
      <c r="P19" s="44"/>
      <c r="Q19" s="95"/>
      <c r="R19" s="43"/>
      <c r="S19" s="95"/>
      <c r="T19" s="45"/>
      <c r="U19" s="95"/>
      <c r="V19" s="48"/>
      <c r="W19" s="95"/>
      <c r="X19" s="79"/>
      <c r="Y19" s="95"/>
      <c r="Z19" s="103">
        <f t="shared" si="1"/>
        <v>2</v>
      </c>
      <c r="AA19" s="104">
        <f t="shared" si="2"/>
        <v>0.22222222222222221</v>
      </c>
      <c r="AB19" s="105">
        <f t="shared" si="3"/>
        <v>400000</v>
      </c>
      <c r="AC19" s="90"/>
      <c r="AD19" s="81"/>
      <c r="AE19" s="18"/>
      <c r="AF19" s="20"/>
      <c r="AG19" s="30"/>
    </row>
    <row r="20" spans="1:33" s="9" customFormat="1" ht="12.75" x14ac:dyDescent="0.25">
      <c r="A20" s="52">
        <v>-12</v>
      </c>
      <c r="B20" s="50"/>
      <c r="C20" s="22" t="s">
        <v>33</v>
      </c>
      <c r="D20" s="17" t="s">
        <v>31</v>
      </c>
      <c r="E20" s="40"/>
      <c r="F20" s="18">
        <v>55000</v>
      </c>
      <c r="G20" s="18">
        <v>0</v>
      </c>
      <c r="H20" s="19">
        <v>55000</v>
      </c>
      <c r="I20" s="95"/>
      <c r="J20" s="19"/>
      <c r="K20" s="95"/>
      <c r="L20" s="43">
        <v>55000</v>
      </c>
      <c r="M20" s="95" t="s">
        <v>93</v>
      </c>
      <c r="N20" s="46">
        <v>55000</v>
      </c>
      <c r="O20" s="95"/>
      <c r="P20" s="44">
        <v>40000</v>
      </c>
      <c r="Q20" s="95"/>
      <c r="R20" s="43"/>
      <c r="S20" s="95"/>
      <c r="T20" s="45"/>
      <c r="U20" s="95"/>
      <c r="V20" s="48">
        <v>55000</v>
      </c>
      <c r="W20" s="95"/>
      <c r="X20" s="79"/>
      <c r="Y20" s="95"/>
      <c r="Z20" s="103">
        <f t="shared" si="1"/>
        <v>5</v>
      </c>
      <c r="AA20" s="104">
        <f t="shared" si="2"/>
        <v>0.55555555555555558</v>
      </c>
      <c r="AB20" s="105">
        <f t="shared" si="3"/>
        <v>52000</v>
      </c>
      <c r="AC20" s="90"/>
      <c r="AD20" s="81"/>
      <c r="AE20" s="18"/>
      <c r="AF20" s="20"/>
      <c r="AG20" s="30"/>
    </row>
    <row r="21" spans="1:33" s="9" customFormat="1" x14ac:dyDescent="0.25">
      <c r="A21" s="52">
        <v>-13</v>
      </c>
      <c r="B21" s="50"/>
      <c r="C21" s="22" t="s">
        <v>49</v>
      </c>
      <c r="D21" s="17" t="s">
        <v>28</v>
      </c>
      <c r="E21" s="40" t="s">
        <v>59</v>
      </c>
      <c r="F21" s="23">
        <v>1000000</v>
      </c>
      <c r="G21" s="18">
        <v>100000</v>
      </c>
      <c r="H21" s="19">
        <v>250000</v>
      </c>
      <c r="I21" s="95"/>
      <c r="J21" s="19">
        <v>640000</v>
      </c>
      <c r="K21" s="95"/>
      <c r="L21" s="43">
        <v>350000</v>
      </c>
      <c r="M21" s="95"/>
      <c r="N21" s="46">
        <v>100000</v>
      </c>
      <c r="O21" s="95"/>
      <c r="P21" s="44">
        <v>100000</v>
      </c>
      <c r="Q21" s="95"/>
      <c r="R21" s="43"/>
      <c r="S21" s="95"/>
      <c r="T21" s="45">
        <v>200000</v>
      </c>
      <c r="U21" s="95"/>
      <c r="V21" s="48">
        <v>100000</v>
      </c>
      <c r="W21" s="95"/>
      <c r="X21" s="79">
        <v>350000</v>
      </c>
      <c r="Y21" s="95"/>
      <c r="Z21" s="103">
        <f t="shared" si="1"/>
        <v>8</v>
      </c>
      <c r="AA21" s="104">
        <f t="shared" si="2"/>
        <v>0.88888888888888884</v>
      </c>
      <c r="AB21" s="105">
        <f t="shared" si="3"/>
        <v>261250</v>
      </c>
      <c r="AC21" s="90"/>
      <c r="AD21" s="81"/>
      <c r="AE21" s="18"/>
      <c r="AF21" s="20"/>
      <c r="AG21" s="30"/>
    </row>
    <row r="22" spans="1:33" s="9" customFormat="1" x14ac:dyDescent="0.25">
      <c r="A22" s="52">
        <v>-14</v>
      </c>
      <c r="B22" s="50"/>
      <c r="C22" s="22" t="s">
        <v>50</v>
      </c>
      <c r="D22" s="17" t="s">
        <v>28</v>
      </c>
      <c r="E22" s="40" t="s">
        <v>65</v>
      </c>
      <c r="F22" s="23">
        <v>1000000</v>
      </c>
      <c r="G22" s="18">
        <v>165000</v>
      </c>
      <c r="H22" s="19">
        <v>250000</v>
      </c>
      <c r="I22" s="95"/>
      <c r="J22" s="19">
        <v>1000000</v>
      </c>
      <c r="K22" s="95"/>
      <c r="L22" s="43">
        <v>350000</v>
      </c>
      <c r="M22" s="95"/>
      <c r="N22" s="46">
        <v>150000</v>
      </c>
      <c r="O22" s="95"/>
      <c r="P22" s="44">
        <v>165000</v>
      </c>
      <c r="Q22" s="95"/>
      <c r="R22" s="43">
        <v>1000000</v>
      </c>
      <c r="S22" s="95"/>
      <c r="T22" s="45">
        <v>300000</v>
      </c>
      <c r="U22" s="95"/>
      <c r="V22" s="48">
        <v>450000</v>
      </c>
      <c r="W22" s="95"/>
      <c r="X22" s="79">
        <v>550000</v>
      </c>
      <c r="Y22" s="95"/>
      <c r="Z22" s="103">
        <f t="shared" si="1"/>
        <v>9</v>
      </c>
      <c r="AA22" s="104">
        <f t="shared" si="2"/>
        <v>1</v>
      </c>
      <c r="AB22" s="105">
        <f t="shared" si="3"/>
        <v>468333.33333333331</v>
      </c>
      <c r="AC22" s="90"/>
      <c r="AD22" s="81"/>
      <c r="AE22" s="18"/>
      <c r="AF22" s="20"/>
      <c r="AG22" s="30"/>
    </row>
    <row r="23" spans="1:33" s="9" customFormat="1" ht="12.75" x14ac:dyDescent="0.25">
      <c r="A23" s="52">
        <v>-15</v>
      </c>
      <c r="B23" s="50"/>
      <c r="C23" s="22" t="s">
        <v>35</v>
      </c>
      <c r="D23" s="17" t="s">
        <v>37</v>
      </c>
      <c r="E23" s="40" t="s">
        <v>60</v>
      </c>
      <c r="F23" s="18">
        <v>75000</v>
      </c>
      <c r="G23" s="18">
        <v>0</v>
      </c>
      <c r="H23" s="19">
        <v>75000</v>
      </c>
      <c r="I23" s="95"/>
      <c r="J23" s="19"/>
      <c r="K23" s="95"/>
      <c r="L23" s="43">
        <v>75000</v>
      </c>
      <c r="M23" s="95" t="s">
        <v>94</v>
      </c>
      <c r="N23" s="46">
        <v>75000</v>
      </c>
      <c r="O23" s="95"/>
      <c r="P23" s="44">
        <v>75000</v>
      </c>
      <c r="Q23" s="95"/>
      <c r="R23" s="43"/>
      <c r="S23" s="95"/>
      <c r="T23" s="45"/>
      <c r="U23" s="95"/>
      <c r="V23" s="48">
        <v>75000</v>
      </c>
      <c r="W23" s="95"/>
      <c r="X23" s="79">
        <v>75000</v>
      </c>
      <c r="Y23" s="95"/>
      <c r="Z23" s="103">
        <f t="shared" si="1"/>
        <v>6</v>
      </c>
      <c r="AA23" s="104">
        <f t="shared" si="2"/>
        <v>0.66666666666666663</v>
      </c>
      <c r="AB23" s="105">
        <f t="shared" si="3"/>
        <v>75000</v>
      </c>
      <c r="AC23" s="90"/>
      <c r="AD23" s="81"/>
      <c r="AE23" s="18"/>
      <c r="AF23" s="20"/>
      <c r="AG23" s="30"/>
    </row>
    <row r="24" spans="1:33" s="9" customFormat="1" ht="12.75" x14ac:dyDescent="0.25">
      <c r="A24" s="52">
        <v>-16</v>
      </c>
      <c r="B24" s="50"/>
      <c r="C24" s="22" t="s">
        <v>8</v>
      </c>
      <c r="D24" s="17" t="s">
        <v>31</v>
      </c>
      <c r="E24" s="40" t="s">
        <v>67</v>
      </c>
      <c r="F24" s="18">
        <v>20000</v>
      </c>
      <c r="G24" s="18">
        <v>20000</v>
      </c>
      <c r="H24" s="19">
        <v>20000</v>
      </c>
      <c r="I24" s="95"/>
      <c r="J24" s="19">
        <v>20000</v>
      </c>
      <c r="K24" s="95"/>
      <c r="L24" s="43">
        <v>30000</v>
      </c>
      <c r="M24" s="95" t="s">
        <v>95</v>
      </c>
      <c r="N24" s="46">
        <v>20000</v>
      </c>
      <c r="O24" s="95"/>
      <c r="P24" s="44">
        <v>20000</v>
      </c>
      <c r="Q24" s="95"/>
      <c r="R24" s="43"/>
      <c r="S24" s="95"/>
      <c r="T24" s="45">
        <v>20000</v>
      </c>
      <c r="U24" s="95"/>
      <c r="V24" s="48">
        <v>20000</v>
      </c>
      <c r="W24" s="95"/>
      <c r="X24" s="79">
        <v>20000</v>
      </c>
      <c r="Y24" s="95"/>
      <c r="Z24" s="103">
        <f t="shared" si="1"/>
        <v>8</v>
      </c>
      <c r="AA24" s="104">
        <f t="shared" si="2"/>
        <v>0.88888888888888884</v>
      </c>
      <c r="AB24" s="105">
        <f t="shared" si="3"/>
        <v>21250</v>
      </c>
      <c r="AC24" s="90"/>
      <c r="AD24" s="81"/>
      <c r="AE24" s="18"/>
      <c r="AF24" s="20"/>
      <c r="AG24" s="30"/>
    </row>
    <row r="25" spans="1:33" s="9" customFormat="1" ht="12.75" x14ac:dyDescent="0.25">
      <c r="A25" s="52">
        <v>-17</v>
      </c>
      <c r="B25" s="50"/>
      <c r="C25" s="22" t="s">
        <v>0</v>
      </c>
      <c r="D25" s="17" t="s">
        <v>31</v>
      </c>
      <c r="E25" s="40" t="s">
        <v>67</v>
      </c>
      <c r="F25" s="18">
        <v>55000</v>
      </c>
      <c r="G25" s="18">
        <v>55000</v>
      </c>
      <c r="H25" s="48">
        <v>55000</v>
      </c>
      <c r="I25" s="95"/>
      <c r="J25" s="48"/>
      <c r="K25" s="95"/>
      <c r="L25" s="48">
        <v>55000</v>
      </c>
      <c r="M25" s="95" t="s">
        <v>96</v>
      </c>
      <c r="N25" s="48">
        <v>55000</v>
      </c>
      <c r="O25" s="95"/>
      <c r="P25" s="48">
        <v>55000</v>
      </c>
      <c r="Q25" s="95"/>
      <c r="R25" s="48"/>
      <c r="S25" s="95"/>
      <c r="T25" s="48"/>
      <c r="U25" s="95"/>
      <c r="V25" s="48">
        <v>55000</v>
      </c>
      <c r="W25" s="95"/>
      <c r="X25" s="79">
        <v>55000</v>
      </c>
      <c r="Y25" s="95"/>
      <c r="Z25" s="103">
        <f t="shared" si="1"/>
        <v>6</v>
      </c>
      <c r="AA25" s="104">
        <f t="shared" si="2"/>
        <v>0.66666666666666663</v>
      </c>
      <c r="AB25" s="105">
        <f t="shared" si="3"/>
        <v>55000</v>
      </c>
      <c r="AC25" s="90"/>
      <c r="AD25" s="81"/>
      <c r="AE25" s="18"/>
      <c r="AF25" s="20"/>
      <c r="AG25" s="30"/>
    </row>
    <row r="26" spans="1:33" s="9" customFormat="1" ht="12.75" x14ac:dyDescent="0.25">
      <c r="A26" s="52">
        <v>-18</v>
      </c>
      <c r="B26" s="50"/>
      <c r="C26" s="22" t="s">
        <v>36</v>
      </c>
      <c r="D26" s="17" t="s">
        <v>30</v>
      </c>
      <c r="E26" s="40" t="s">
        <v>62</v>
      </c>
      <c r="F26" s="18">
        <v>50000</v>
      </c>
      <c r="G26" s="18">
        <v>50000</v>
      </c>
      <c r="H26" s="19">
        <v>50000</v>
      </c>
      <c r="I26" s="95"/>
      <c r="J26" s="19"/>
      <c r="K26" s="95"/>
      <c r="L26" s="43">
        <v>50000</v>
      </c>
      <c r="M26" s="95" t="s">
        <v>97</v>
      </c>
      <c r="N26" s="46">
        <v>25000</v>
      </c>
      <c r="O26" s="95"/>
      <c r="P26" s="44">
        <v>50000</v>
      </c>
      <c r="Q26" s="95"/>
      <c r="R26" s="43"/>
      <c r="S26" s="95"/>
      <c r="T26" s="45">
        <v>50000</v>
      </c>
      <c r="U26" s="95"/>
      <c r="V26" s="48">
        <v>50000</v>
      </c>
      <c r="W26" s="95"/>
      <c r="X26" s="79">
        <v>50000</v>
      </c>
      <c r="Y26" s="95"/>
      <c r="Z26" s="103">
        <f t="shared" si="1"/>
        <v>7</v>
      </c>
      <c r="AA26" s="104">
        <f t="shared" si="2"/>
        <v>0.77777777777777779</v>
      </c>
      <c r="AB26" s="105">
        <f t="shared" si="3"/>
        <v>46428.571428571428</v>
      </c>
      <c r="AC26" s="90"/>
      <c r="AD26" s="81"/>
      <c r="AE26" s="18"/>
      <c r="AF26" s="20"/>
      <c r="AG26" s="30"/>
    </row>
    <row r="27" spans="1:33" s="9" customFormat="1" ht="12.75" x14ac:dyDescent="0.25">
      <c r="A27" s="52">
        <v>-19</v>
      </c>
      <c r="B27" s="50"/>
      <c r="C27" s="22" t="s">
        <v>2</v>
      </c>
      <c r="D27" s="17" t="s">
        <v>29</v>
      </c>
      <c r="E27" s="40"/>
      <c r="F27" s="18">
        <v>250000</v>
      </c>
      <c r="G27" s="18">
        <v>0</v>
      </c>
      <c r="H27" s="19">
        <v>250000</v>
      </c>
      <c r="I27" s="95"/>
      <c r="J27" s="19">
        <v>250000</v>
      </c>
      <c r="K27" s="95"/>
      <c r="L27" s="43"/>
      <c r="M27" s="95" t="s">
        <v>98</v>
      </c>
      <c r="N27" s="46">
        <v>250000</v>
      </c>
      <c r="O27" s="95"/>
      <c r="P27" s="44">
        <v>250000</v>
      </c>
      <c r="Q27" s="95"/>
      <c r="R27" s="43">
        <v>250000</v>
      </c>
      <c r="S27" s="95"/>
      <c r="T27" s="45">
        <v>250000</v>
      </c>
      <c r="U27" s="95"/>
      <c r="V27" s="48">
        <v>250000</v>
      </c>
      <c r="W27" s="95"/>
      <c r="X27" s="79">
        <v>250000</v>
      </c>
      <c r="Y27" s="95"/>
      <c r="Z27" s="103">
        <f t="shared" si="1"/>
        <v>8</v>
      </c>
      <c r="AA27" s="104">
        <f t="shared" si="2"/>
        <v>0.88888888888888884</v>
      </c>
      <c r="AB27" s="105">
        <f t="shared" si="3"/>
        <v>250000</v>
      </c>
      <c r="AC27" s="90"/>
      <c r="AD27" s="81"/>
      <c r="AE27" s="18"/>
      <c r="AF27" s="20"/>
      <c r="AG27" s="30"/>
    </row>
    <row r="28" spans="1:33" s="9" customFormat="1" ht="12.75" x14ac:dyDescent="0.25">
      <c r="A28" s="52">
        <v>-20</v>
      </c>
      <c r="B28" s="50"/>
      <c r="C28" s="16" t="s">
        <v>9</v>
      </c>
      <c r="D28" s="17"/>
      <c r="E28" s="40"/>
      <c r="F28" s="18"/>
      <c r="G28" s="18"/>
      <c r="H28" s="19"/>
      <c r="I28" s="95"/>
      <c r="J28" s="19"/>
      <c r="K28" s="95"/>
      <c r="L28" s="43"/>
      <c r="M28" s="95"/>
      <c r="N28" s="46"/>
      <c r="O28" s="95"/>
      <c r="P28" s="44"/>
      <c r="Q28" s="95"/>
      <c r="R28" s="19"/>
      <c r="S28" s="95"/>
      <c r="T28" s="45"/>
      <c r="U28" s="95"/>
      <c r="V28" s="48"/>
      <c r="W28" s="95"/>
      <c r="X28" s="79"/>
      <c r="Y28" s="95"/>
      <c r="Z28" s="103"/>
      <c r="AA28" s="104"/>
      <c r="AB28" s="105"/>
      <c r="AC28" s="90"/>
      <c r="AD28" s="81"/>
      <c r="AE28" s="18"/>
      <c r="AF28" s="20"/>
      <c r="AG28" s="30"/>
    </row>
    <row r="29" spans="1:33" s="9" customFormat="1" ht="12.75" x14ac:dyDescent="0.25">
      <c r="A29" s="52">
        <v>-21</v>
      </c>
      <c r="B29" s="50"/>
      <c r="C29" s="21" t="s">
        <v>1</v>
      </c>
      <c r="D29" s="17" t="s">
        <v>27</v>
      </c>
      <c r="E29" s="40"/>
      <c r="F29" s="18">
        <v>40000</v>
      </c>
      <c r="G29" s="18">
        <v>0</v>
      </c>
      <c r="H29" s="48">
        <v>40000</v>
      </c>
      <c r="I29" s="95"/>
      <c r="J29" s="48"/>
      <c r="K29" s="95"/>
      <c r="L29" s="48">
        <v>40000</v>
      </c>
      <c r="M29" s="95"/>
      <c r="N29" s="48"/>
      <c r="O29" s="95"/>
      <c r="P29" s="48">
        <v>40000</v>
      </c>
      <c r="Q29" s="95"/>
      <c r="R29" s="48"/>
      <c r="S29" s="95"/>
      <c r="T29" s="48">
        <v>40000</v>
      </c>
      <c r="U29" s="95"/>
      <c r="V29" s="48"/>
      <c r="W29" s="95"/>
      <c r="X29" s="79">
        <v>40000</v>
      </c>
      <c r="Y29" s="95"/>
      <c r="Z29" s="103">
        <f t="shared" ref="Z29:Z37" si="4">COUNT(H29:X29)</f>
        <v>5</v>
      </c>
      <c r="AA29" s="104">
        <f t="shared" ref="AA29:AA37" si="5">COUNT(H29:X29)/9</f>
        <v>0.55555555555555558</v>
      </c>
      <c r="AB29" s="105">
        <f>AVERAGE(H29:X29)</f>
        <v>40000</v>
      </c>
      <c r="AC29" s="90"/>
      <c r="AD29" s="81"/>
      <c r="AE29" s="18"/>
      <c r="AF29" s="20"/>
      <c r="AG29" s="30"/>
    </row>
    <row r="30" spans="1:33" s="9" customFormat="1" ht="12.75" x14ac:dyDescent="0.25">
      <c r="A30" s="52">
        <v>-22</v>
      </c>
      <c r="B30" s="50"/>
      <c r="C30" s="21" t="s">
        <v>7</v>
      </c>
      <c r="D30" s="17" t="s">
        <v>26</v>
      </c>
      <c r="E30" s="40"/>
      <c r="F30" s="18">
        <v>40000</v>
      </c>
      <c r="G30" s="18">
        <v>0</v>
      </c>
      <c r="H30" s="19"/>
      <c r="I30" s="95"/>
      <c r="J30" s="19"/>
      <c r="K30" s="95"/>
      <c r="L30" s="43"/>
      <c r="M30" s="95"/>
      <c r="N30" s="46"/>
      <c r="O30" s="95"/>
      <c r="P30" s="44"/>
      <c r="Q30" s="95"/>
      <c r="R30" s="19"/>
      <c r="S30" s="95"/>
      <c r="T30" s="45"/>
      <c r="U30" s="95"/>
      <c r="V30" s="48"/>
      <c r="W30" s="95"/>
      <c r="X30" s="79"/>
      <c r="Y30" s="95"/>
      <c r="Z30" s="103">
        <f t="shared" si="4"/>
        <v>0</v>
      </c>
      <c r="AA30" s="104">
        <f t="shared" si="5"/>
        <v>0</v>
      </c>
      <c r="AB30" s="105"/>
      <c r="AC30" s="90"/>
      <c r="AD30" s="81"/>
      <c r="AE30" s="18"/>
      <c r="AF30" s="20"/>
      <c r="AG30" s="30"/>
    </row>
    <row r="31" spans="1:33" s="9" customFormat="1" ht="12.75" x14ac:dyDescent="0.25">
      <c r="A31" s="52">
        <v>-23</v>
      </c>
      <c r="B31" s="50"/>
      <c r="C31" s="21" t="s">
        <v>10</v>
      </c>
      <c r="D31" s="17" t="s">
        <v>27</v>
      </c>
      <c r="E31" s="40"/>
      <c r="F31" s="18">
        <v>50000</v>
      </c>
      <c r="G31" s="18">
        <v>0</v>
      </c>
      <c r="H31" s="19"/>
      <c r="I31" s="95"/>
      <c r="J31" s="19"/>
      <c r="K31" s="95"/>
      <c r="L31" s="43"/>
      <c r="M31" s="95"/>
      <c r="N31" s="46"/>
      <c r="O31" s="95"/>
      <c r="P31" s="44"/>
      <c r="Q31" s="95"/>
      <c r="R31" s="19"/>
      <c r="S31" s="95"/>
      <c r="T31" s="45"/>
      <c r="U31" s="95"/>
      <c r="V31" s="48"/>
      <c r="W31" s="95"/>
      <c r="X31" s="79"/>
      <c r="Y31" s="95"/>
      <c r="Z31" s="103">
        <f t="shared" si="4"/>
        <v>0</v>
      </c>
      <c r="AA31" s="104">
        <f t="shared" si="5"/>
        <v>0</v>
      </c>
      <c r="AB31" s="105"/>
      <c r="AC31" s="90"/>
      <c r="AD31" s="81"/>
      <c r="AE31" s="18"/>
      <c r="AF31" s="20"/>
      <c r="AG31" s="30"/>
    </row>
    <row r="32" spans="1:33" s="9" customFormat="1" ht="12.75" x14ac:dyDescent="0.25">
      <c r="A32" s="52">
        <v>-24</v>
      </c>
      <c r="B32" s="50"/>
      <c r="C32" s="21" t="s">
        <v>11</v>
      </c>
      <c r="D32" s="17" t="s">
        <v>27</v>
      </c>
      <c r="E32" s="40"/>
      <c r="F32" s="18">
        <v>50000</v>
      </c>
      <c r="G32" s="18">
        <v>0</v>
      </c>
      <c r="H32" s="19">
        <v>50000</v>
      </c>
      <c r="I32" s="95"/>
      <c r="J32" s="19"/>
      <c r="K32" s="95"/>
      <c r="L32" s="43">
        <v>50000</v>
      </c>
      <c r="M32" s="95"/>
      <c r="N32" s="46"/>
      <c r="O32" s="95"/>
      <c r="P32" s="44"/>
      <c r="Q32" s="95"/>
      <c r="R32" s="19"/>
      <c r="S32" s="95"/>
      <c r="T32" s="45"/>
      <c r="U32" s="95"/>
      <c r="V32" s="48">
        <v>50000</v>
      </c>
      <c r="W32" s="95"/>
      <c r="X32" s="79"/>
      <c r="Y32" s="95"/>
      <c r="Z32" s="103">
        <f t="shared" si="4"/>
        <v>3</v>
      </c>
      <c r="AA32" s="104">
        <f t="shared" si="5"/>
        <v>0.33333333333333331</v>
      </c>
      <c r="AB32" s="105">
        <f>AVERAGE(H32:X32)</f>
        <v>50000</v>
      </c>
      <c r="AC32" s="90"/>
      <c r="AD32" s="81"/>
      <c r="AE32" s="18"/>
      <c r="AF32" s="20"/>
      <c r="AG32" s="30"/>
    </row>
    <row r="33" spans="1:33" s="9" customFormat="1" ht="12.75" x14ac:dyDescent="0.25">
      <c r="A33" s="52">
        <v>-25</v>
      </c>
      <c r="B33" s="50"/>
      <c r="C33" s="21" t="s">
        <v>12</v>
      </c>
      <c r="D33" s="17" t="s">
        <v>27</v>
      </c>
      <c r="E33" s="40"/>
      <c r="F33" s="18">
        <v>50000</v>
      </c>
      <c r="G33" s="18">
        <v>0</v>
      </c>
      <c r="H33" s="19">
        <v>50000</v>
      </c>
      <c r="I33" s="95"/>
      <c r="J33" s="19"/>
      <c r="K33" s="95"/>
      <c r="L33" s="43">
        <v>65000</v>
      </c>
      <c r="M33" s="95" t="s">
        <v>99</v>
      </c>
      <c r="N33" s="46"/>
      <c r="O33" s="95"/>
      <c r="P33" s="44">
        <v>50000</v>
      </c>
      <c r="Q33" s="95"/>
      <c r="R33" s="19"/>
      <c r="S33" s="95"/>
      <c r="T33" s="45"/>
      <c r="U33" s="95"/>
      <c r="V33" s="48">
        <v>50000</v>
      </c>
      <c r="W33" s="95"/>
      <c r="X33" s="79">
        <v>50000</v>
      </c>
      <c r="Y33" s="95"/>
      <c r="Z33" s="103">
        <f t="shared" si="4"/>
        <v>5</v>
      </c>
      <c r="AA33" s="104">
        <f t="shared" si="5"/>
        <v>0.55555555555555558</v>
      </c>
      <c r="AB33" s="105">
        <f>AVERAGE(H33:X33)</f>
        <v>53000</v>
      </c>
      <c r="AC33" s="90"/>
      <c r="AD33" s="81"/>
      <c r="AE33" s="18"/>
      <c r="AF33" s="20"/>
      <c r="AG33" s="30"/>
    </row>
    <row r="34" spans="1:33" s="9" customFormat="1" ht="12.75" x14ac:dyDescent="0.25">
      <c r="A34" s="52">
        <v>-26</v>
      </c>
      <c r="B34" s="50"/>
      <c r="C34" s="21" t="s">
        <v>13</v>
      </c>
      <c r="D34" s="17" t="s">
        <v>28</v>
      </c>
      <c r="E34" s="40" t="s">
        <v>67</v>
      </c>
      <c r="F34" s="18">
        <v>40000</v>
      </c>
      <c r="G34" s="18">
        <v>40000</v>
      </c>
      <c r="H34" s="19">
        <v>40000</v>
      </c>
      <c r="I34" s="95"/>
      <c r="J34" s="19">
        <v>40000</v>
      </c>
      <c r="K34" s="95"/>
      <c r="L34" s="43">
        <v>40000</v>
      </c>
      <c r="M34" s="95" t="s">
        <v>100</v>
      </c>
      <c r="N34" s="46">
        <v>40000</v>
      </c>
      <c r="O34" s="95"/>
      <c r="P34" s="44">
        <v>40000</v>
      </c>
      <c r="Q34" s="95"/>
      <c r="R34" s="19"/>
      <c r="S34" s="95"/>
      <c r="T34" s="45">
        <v>40000</v>
      </c>
      <c r="U34" s="95"/>
      <c r="V34" s="48">
        <v>40000</v>
      </c>
      <c r="W34" s="95"/>
      <c r="X34" s="79">
        <v>40000</v>
      </c>
      <c r="Y34" s="95"/>
      <c r="Z34" s="103">
        <f t="shared" si="4"/>
        <v>8</v>
      </c>
      <c r="AA34" s="104">
        <f t="shared" si="5"/>
        <v>0.88888888888888884</v>
      </c>
      <c r="AB34" s="105">
        <f>AVERAGE(H34:X34)</f>
        <v>40000</v>
      </c>
      <c r="AC34" s="90"/>
      <c r="AD34" s="81"/>
      <c r="AE34" s="18"/>
      <c r="AF34" s="20"/>
      <c r="AG34" s="30"/>
    </row>
    <row r="35" spans="1:33" s="9" customFormat="1" x14ac:dyDescent="0.25">
      <c r="A35" s="52">
        <v>-27</v>
      </c>
      <c r="B35" s="50"/>
      <c r="C35" s="53" t="s">
        <v>51</v>
      </c>
      <c r="D35" s="54" t="s">
        <v>28</v>
      </c>
      <c r="E35" s="58" t="s">
        <v>68</v>
      </c>
      <c r="F35" s="55">
        <v>50000</v>
      </c>
      <c r="G35" s="55">
        <v>50000</v>
      </c>
      <c r="H35" s="56">
        <v>50000</v>
      </c>
      <c r="I35" s="96"/>
      <c r="J35" s="56">
        <v>50000</v>
      </c>
      <c r="K35" s="96"/>
      <c r="L35" s="56">
        <v>20000</v>
      </c>
      <c r="M35" s="96" t="s">
        <v>101</v>
      </c>
      <c r="N35" s="56">
        <v>50000</v>
      </c>
      <c r="O35" s="96"/>
      <c r="P35" s="56">
        <v>50000</v>
      </c>
      <c r="Q35" s="96"/>
      <c r="R35" s="56"/>
      <c r="S35" s="96"/>
      <c r="T35" s="56">
        <v>50000</v>
      </c>
      <c r="U35" s="96"/>
      <c r="V35" s="56">
        <v>50000</v>
      </c>
      <c r="W35" s="96"/>
      <c r="X35" s="80">
        <v>50000</v>
      </c>
      <c r="Y35" s="96"/>
      <c r="Z35" s="103">
        <f t="shared" si="4"/>
        <v>8</v>
      </c>
      <c r="AA35" s="104">
        <f t="shared" si="5"/>
        <v>0.88888888888888884</v>
      </c>
      <c r="AB35" s="105">
        <f>AVERAGE(H35:X35)</f>
        <v>46250</v>
      </c>
      <c r="AC35" s="90"/>
      <c r="AD35" s="82"/>
      <c r="AE35" s="55"/>
      <c r="AF35" s="57"/>
      <c r="AG35" s="30"/>
    </row>
    <row r="36" spans="1:33" s="70" customFormat="1" ht="12.75" x14ac:dyDescent="0.25">
      <c r="A36" s="61">
        <v>-28</v>
      </c>
      <c r="B36" s="62"/>
      <c r="C36" s="63" t="s">
        <v>18</v>
      </c>
      <c r="D36" s="64" t="s">
        <v>28</v>
      </c>
      <c r="E36" s="65" t="s">
        <v>67</v>
      </c>
      <c r="F36" s="66">
        <v>20000</v>
      </c>
      <c r="G36" s="66">
        <v>20000</v>
      </c>
      <c r="H36" s="67">
        <v>20000</v>
      </c>
      <c r="I36" s="97"/>
      <c r="J36" s="67"/>
      <c r="K36" s="97"/>
      <c r="L36" s="67"/>
      <c r="M36" s="97"/>
      <c r="N36" s="67">
        <v>20000</v>
      </c>
      <c r="O36" s="97"/>
      <c r="P36" s="67">
        <v>20000</v>
      </c>
      <c r="Q36" s="97"/>
      <c r="R36" s="67"/>
      <c r="S36" s="97"/>
      <c r="T36" s="67">
        <v>20000</v>
      </c>
      <c r="U36" s="97"/>
      <c r="V36" s="67">
        <v>20000</v>
      </c>
      <c r="W36" s="97"/>
      <c r="X36" s="67"/>
      <c r="Y36" s="97"/>
      <c r="Z36" s="103">
        <f t="shared" si="4"/>
        <v>5</v>
      </c>
      <c r="AA36" s="104">
        <f t="shared" si="5"/>
        <v>0.55555555555555558</v>
      </c>
      <c r="AB36" s="105">
        <f>AVERAGE(H36:X36)</f>
        <v>20000</v>
      </c>
      <c r="AC36" s="90"/>
      <c r="AD36" s="68"/>
      <c r="AE36" s="66"/>
      <c r="AF36" s="66"/>
      <c r="AG36" s="69"/>
    </row>
    <row r="37" spans="1:33" s="9" customFormat="1" ht="12.75" x14ac:dyDescent="0.25">
      <c r="A37" s="71">
        <v>-29</v>
      </c>
      <c r="B37" s="72"/>
      <c r="C37" s="73" t="s">
        <v>80</v>
      </c>
      <c r="D37" s="74" t="s">
        <v>81</v>
      </c>
      <c r="E37" s="75"/>
      <c r="F37" s="76">
        <v>25000</v>
      </c>
      <c r="G37" s="76">
        <v>0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106">
        <f t="shared" si="4"/>
        <v>0</v>
      </c>
      <c r="AA37" s="107">
        <f t="shared" si="5"/>
        <v>0</v>
      </c>
      <c r="AB37" s="108"/>
      <c r="AC37" s="90"/>
      <c r="AD37" s="84"/>
      <c r="AE37" s="59"/>
      <c r="AF37" s="60"/>
      <c r="AG37" s="30"/>
    </row>
    <row r="38" spans="1:33" s="8" customFormat="1" ht="13.5" thickBot="1" x14ac:dyDescent="0.3">
      <c r="C38" s="4" t="s">
        <v>6</v>
      </c>
      <c r="D38" s="4"/>
      <c r="E38" s="4"/>
      <c r="F38" s="7">
        <f t="shared" ref="F38:AF38" si="6">SUM(F9:F37)</f>
        <v>7831000</v>
      </c>
      <c r="G38" s="7">
        <f t="shared" si="6"/>
        <v>1000000</v>
      </c>
      <c r="H38" s="5">
        <f t="shared" ref="H38:X38" si="7">SUM(H9:H37)</f>
        <v>2415000</v>
      </c>
      <c r="I38" s="93"/>
      <c r="J38" s="5">
        <f>SUM(J9:J37)</f>
        <v>2500000</v>
      </c>
      <c r="K38" s="93"/>
      <c r="L38" s="5">
        <f t="shared" si="7"/>
        <v>2500000</v>
      </c>
      <c r="M38" s="93"/>
      <c r="N38" s="5">
        <f t="shared" si="7"/>
        <v>2500000</v>
      </c>
      <c r="O38" s="93"/>
      <c r="P38" s="5">
        <f t="shared" si="7"/>
        <v>2500000</v>
      </c>
      <c r="Q38" s="93"/>
      <c r="R38" s="5">
        <f t="shared" si="7"/>
        <v>2500000</v>
      </c>
      <c r="S38" s="93"/>
      <c r="T38" s="5">
        <f t="shared" si="7"/>
        <v>1710000</v>
      </c>
      <c r="U38" s="93"/>
      <c r="V38" s="5">
        <f t="shared" si="7"/>
        <v>2465000</v>
      </c>
      <c r="W38" s="93"/>
      <c r="X38" s="5">
        <f t="shared" si="7"/>
        <v>2500000</v>
      </c>
      <c r="Y38" s="93"/>
      <c r="Z38" s="109"/>
      <c r="AA38" s="109"/>
      <c r="AB38" s="110">
        <f>AVERAGE(H38:X38)</f>
        <v>2398888.888888889</v>
      </c>
      <c r="AC38" s="90"/>
      <c r="AD38" s="6">
        <f t="shared" si="6"/>
        <v>0</v>
      </c>
      <c r="AE38" s="7">
        <f t="shared" si="6"/>
        <v>0</v>
      </c>
      <c r="AF38" s="7">
        <f t="shared" si="6"/>
        <v>0</v>
      </c>
      <c r="AG38" s="29"/>
    </row>
    <row r="39" spans="1:33" ht="7.5" customHeight="1" thickTop="1" x14ac:dyDescent="0.25">
      <c r="C39" s="26"/>
      <c r="D39" s="26"/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AC39" s="87"/>
      <c r="AD39" s="27"/>
      <c r="AE39" s="27"/>
      <c r="AF39" s="27"/>
    </row>
    <row r="40" spans="1:33" x14ac:dyDescent="0.25">
      <c r="C40" s="33" t="s">
        <v>39</v>
      </c>
      <c r="D40" s="26"/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AC40" s="87"/>
      <c r="AD40" s="27"/>
      <c r="AE40" s="27"/>
      <c r="AF40" s="27"/>
    </row>
    <row r="41" spans="1:33" x14ac:dyDescent="0.25">
      <c r="C41" s="33" t="s">
        <v>40</v>
      </c>
      <c r="D41" s="26"/>
      <c r="E41" s="26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AD41" s="27"/>
      <c r="AE41" s="27"/>
      <c r="AF41" s="27"/>
    </row>
    <row r="42" spans="1:33" x14ac:dyDescent="0.25">
      <c r="C42" s="33" t="s">
        <v>56</v>
      </c>
      <c r="D42" s="26"/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AD42" s="27"/>
      <c r="AE42" s="27"/>
      <c r="AF42" s="27"/>
    </row>
    <row r="43" spans="1:33" x14ac:dyDescent="0.25">
      <c r="A43" s="91"/>
      <c r="C43" s="92" t="s">
        <v>85</v>
      </c>
      <c r="D43" s="26"/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AD43" s="27"/>
      <c r="AE43" s="27"/>
      <c r="AF43" s="27"/>
    </row>
    <row r="44" spans="1:33" s="28" customFormat="1" ht="30" customHeight="1" x14ac:dyDescent="0.25"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</sheetData>
  <sortState ref="A9:AF37">
    <sortCondition descending="1" ref="A9:A37"/>
  </sortState>
  <mergeCells count="4">
    <mergeCell ref="C1:AF1"/>
    <mergeCell ref="C2:AF2"/>
    <mergeCell ref="C3:AF3"/>
    <mergeCell ref="C4:AF4"/>
  </mergeCells>
  <conditionalFormatting sqref="AD6 X5 J5 AA5:AC5">
    <cfRule type="containsText" dxfId="71" priority="22" operator="containsText" text="Balanced Budget">
      <formula>NOT(ISERROR(SEARCH("Balanced Budget",J5)))</formula>
    </cfRule>
    <cfRule type="containsText" dxfId="70" priority="23" operator="containsText" text="Under Budget">
      <formula>NOT(ISERROR(SEARCH("Under Budget",J5)))</formula>
    </cfRule>
    <cfRule type="containsText" dxfId="69" priority="24" operator="containsText" text="Over Budget">
      <formula>NOT(ISERROR(SEARCH("Over Budget",J5)))</formula>
    </cfRule>
  </conditionalFormatting>
  <conditionalFormatting sqref="L5:N5 P5 R5 T5">
    <cfRule type="containsText" dxfId="68" priority="19" operator="containsText" text="Balanced Budget">
      <formula>NOT(ISERROR(SEARCH("Balanced Budget",L5)))</formula>
    </cfRule>
    <cfRule type="containsText" dxfId="67" priority="20" operator="containsText" text="Under Budget">
      <formula>NOT(ISERROR(SEARCH("Under Budget",L5)))</formula>
    </cfRule>
    <cfRule type="containsText" dxfId="66" priority="21" operator="containsText" text="Over Budget">
      <formula>NOT(ISERROR(SEARCH("Over Budget",L5)))</formula>
    </cfRule>
  </conditionalFormatting>
  <conditionalFormatting sqref="V5">
    <cfRule type="containsText" dxfId="65" priority="16" operator="containsText" text="Balanced Budget">
      <formula>NOT(ISERROR(SEARCH("Balanced Budget",V5)))</formula>
    </cfRule>
    <cfRule type="containsText" dxfId="64" priority="17" operator="containsText" text="Under Budget">
      <formula>NOT(ISERROR(SEARCH("Under Budget",V5)))</formula>
    </cfRule>
    <cfRule type="containsText" dxfId="63" priority="18" operator="containsText" text="Over Budget">
      <formula>NOT(ISERROR(SEARCH("Over Budget",V5)))</formula>
    </cfRule>
  </conditionalFormatting>
  <conditionalFormatting sqref="Z5">
    <cfRule type="containsText" dxfId="62" priority="13" operator="containsText" text="Balanced Budget">
      <formula>NOT(ISERROR(SEARCH("Balanced Budget",Z5)))</formula>
    </cfRule>
    <cfRule type="containsText" dxfId="61" priority="14" operator="containsText" text="Under Budget">
      <formula>NOT(ISERROR(SEARCH("Under Budget",Z5)))</formula>
    </cfRule>
    <cfRule type="containsText" dxfId="60" priority="15" operator="containsText" text="Over Budget">
      <formula>NOT(ISERROR(SEARCH("Over Budget",Z5)))</formula>
    </cfRule>
  </conditionalFormatting>
  <conditionalFormatting sqref="K5">
    <cfRule type="containsText" dxfId="59" priority="10" operator="containsText" text="Balanced Budget">
      <formula>NOT(ISERROR(SEARCH("Balanced Budget",K5)))</formula>
    </cfRule>
    <cfRule type="containsText" dxfId="58" priority="11" operator="containsText" text="Under Budget">
      <formula>NOT(ISERROR(SEARCH("Under Budget",K5)))</formula>
    </cfRule>
    <cfRule type="containsText" dxfId="57" priority="12" operator="containsText" text="Over Budget">
      <formula>NOT(ISERROR(SEARCH("Over Budget",K5)))</formula>
    </cfRule>
  </conditionalFormatting>
  <conditionalFormatting sqref="I5">
    <cfRule type="containsText" dxfId="56" priority="7" operator="containsText" text="Balanced Budget">
      <formula>NOT(ISERROR(SEARCH("Balanced Budget",I5)))</formula>
    </cfRule>
    <cfRule type="containsText" dxfId="55" priority="8" operator="containsText" text="Under Budget">
      <formula>NOT(ISERROR(SEARCH("Under Budget",I5)))</formula>
    </cfRule>
    <cfRule type="containsText" dxfId="54" priority="9" operator="containsText" text="Over Budget">
      <formula>NOT(ISERROR(SEARCH("Over Budget",I5)))</formula>
    </cfRule>
  </conditionalFormatting>
  <conditionalFormatting sqref="W5 U5 S5 Q5 O5">
    <cfRule type="containsText" dxfId="53" priority="4" operator="containsText" text="Balanced Budget">
      <formula>NOT(ISERROR(SEARCH("Balanced Budget",O5)))</formula>
    </cfRule>
    <cfRule type="containsText" dxfId="52" priority="5" operator="containsText" text="Under Budget">
      <formula>NOT(ISERROR(SEARCH("Under Budget",O5)))</formula>
    </cfRule>
    <cfRule type="containsText" dxfId="51" priority="6" operator="containsText" text="Over Budget">
      <formula>NOT(ISERROR(SEARCH("Over Budget",O5)))</formula>
    </cfRule>
  </conditionalFormatting>
  <conditionalFormatting sqref="Y5">
    <cfRule type="containsText" dxfId="50" priority="1" operator="containsText" text="Balanced Budget">
      <formula>NOT(ISERROR(SEARCH("Balanced Budget",Y5)))</formula>
    </cfRule>
    <cfRule type="containsText" dxfId="49" priority="2" operator="containsText" text="Under Budget">
      <formula>NOT(ISERROR(SEARCH("Under Budget",Y5)))</formula>
    </cfRule>
    <cfRule type="containsText" dxfId="48" priority="3" operator="containsText" text="Over Budget">
      <formula>NOT(ISERROR(SEARCH("Over Budget",Y5)))</formula>
    </cfRule>
  </conditionalFormatting>
  <pageMargins left="0.7" right="0.7" top="0.75" bottom="0.75" header="0.3" footer="0.3"/>
  <pageSetup paperSize="17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J44"/>
  <sheetViews>
    <sheetView zoomScale="115" zoomScaleNormal="115" zoomScaleSheetLayoutView="115" workbookViewId="0">
      <pane xSplit="3" ySplit="8" topLeftCell="H18" activePane="bottomRight" state="frozen"/>
      <selection pane="topRight" activeCell="D1" sqref="D1"/>
      <selection pane="bottomLeft" activeCell="A9" sqref="A9"/>
      <selection pane="bottomRight" activeCell="AB38" sqref="AB38"/>
    </sheetView>
  </sheetViews>
  <sheetFormatPr defaultRowHeight="15" x14ac:dyDescent="0.25"/>
  <cols>
    <col min="1" max="1" width="5.140625" style="1" customWidth="1"/>
    <col min="2" max="2" width="1" style="1" customWidth="1"/>
    <col min="3" max="3" width="45.140625" style="1" customWidth="1"/>
    <col min="4" max="5" width="24.85546875" style="1" customWidth="1"/>
    <col min="6" max="7" width="13.28515625" style="2" customWidth="1"/>
    <col min="8" max="8" width="13" style="3" customWidth="1"/>
    <col min="9" max="9" width="68.28515625" style="3" hidden="1" customWidth="1"/>
    <col min="10" max="10" width="13" style="3" customWidth="1"/>
    <col min="11" max="11" width="68.28515625" style="3" hidden="1" customWidth="1"/>
    <col min="12" max="12" width="13" style="3" customWidth="1"/>
    <col min="13" max="13" width="68.28515625" style="3" hidden="1" customWidth="1"/>
    <col min="14" max="14" width="13" style="3" customWidth="1"/>
    <col min="15" max="15" width="68.28515625" style="3" hidden="1" customWidth="1"/>
    <col min="16" max="16" width="13" style="3" customWidth="1"/>
    <col min="17" max="17" width="68.28515625" style="3" hidden="1" customWidth="1"/>
    <col min="18" max="18" width="13" style="3" customWidth="1"/>
    <col min="19" max="19" width="68.28515625" style="3" hidden="1" customWidth="1"/>
    <col min="20" max="20" width="13" style="3" customWidth="1"/>
    <col min="21" max="21" width="68.28515625" style="3" hidden="1" customWidth="1"/>
    <col min="22" max="22" width="13" style="3" customWidth="1"/>
    <col min="23" max="23" width="68.28515625" style="3" hidden="1" customWidth="1"/>
    <col min="24" max="24" width="13" style="3" customWidth="1"/>
    <col min="25" max="25" width="68.28515625" style="3" hidden="1" customWidth="1"/>
    <col min="26" max="28" width="12.7109375" style="3" customWidth="1"/>
    <col min="29" max="29" width="2.7109375" style="85" customWidth="1"/>
    <col min="30" max="30" width="15.28515625" style="3" customWidth="1"/>
    <col min="31" max="32" width="15.28515625" style="2" customWidth="1"/>
    <col min="33" max="33" width="4.85546875" style="28" customWidth="1"/>
    <col min="34" max="16384" width="9.140625" style="1"/>
  </cols>
  <sheetData>
    <row r="1" spans="1:36" ht="21" x14ac:dyDescent="0.25">
      <c r="C1" s="209" t="s">
        <v>19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1"/>
    </row>
    <row r="2" spans="1:36" ht="21" x14ac:dyDescent="0.25">
      <c r="C2" s="212" t="s">
        <v>3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4"/>
    </row>
    <row r="3" spans="1:36" ht="15" customHeight="1" x14ac:dyDescent="0.25">
      <c r="C3" s="215" t="s">
        <v>52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7"/>
    </row>
    <row r="4" spans="1:36" ht="15" customHeight="1" x14ac:dyDescent="0.25">
      <c r="C4" s="218" t="s">
        <v>53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20"/>
    </row>
    <row r="5" spans="1:36" ht="13.5" customHeight="1" x14ac:dyDescent="0.25">
      <c r="C5" s="24"/>
      <c r="D5" s="24"/>
      <c r="E5" s="24"/>
      <c r="F5" s="24"/>
      <c r="G5" s="24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77"/>
      <c r="AA5" s="77"/>
      <c r="AB5" s="77"/>
      <c r="AC5" s="86"/>
      <c r="AD5" s="25"/>
      <c r="AE5" s="24"/>
      <c r="AF5" s="24"/>
    </row>
    <row r="6" spans="1:36" ht="6" customHeight="1" x14ac:dyDescent="0.25">
      <c r="C6" s="26"/>
      <c r="D6" s="26"/>
      <c r="E6" s="26"/>
      <c r="F6" s="27"/>
      <c r="G6" s="27"/>
      <c r="H6" s="27"/>
      <c r="J6" s="27"/>
      <c r="AC6" s="87"/>
      <c r="AD6" s="25" t="str">
        <f>IF(AD38=0, "", IF(AD38&gt;AD7, "Over Budget", IF(AD38&lt;AD7, "Under Budget", IF(AD7=AD38, "Balanced Budget"))))</f>
        <v/>
      </c>
      <c r="AE6" s="27"/>
      <c r="AF6" s="27"/>
    </row>
    <row r="7" spans="1:36" s="8" customFormat="1" ht="13.5" thickBot="1" x14ac:dyDescent="0.3">
      <c r="C7" s="4" t="s">
        <v>45</v>
      </c>
      <c r="D7" s="4"/>
      <c r="E7" s="4"/>
      <c r="F7" s="7">
        <f>F38</f>
        <v>7831000</v>
      </c>
      <c r="G7" s="11">
        <f>G38</f>
        <v>1000000</v>
      </c>
      <c r="H7" s="5">
        <v>2500000</v>
      </c>
      <c r="I7" s="93"/>
      <c r="J7" s="5">
        <v>2500000</v>
      </c>
      <c r="K7" s="93"/>
      <c r="L7" s="5">
        <v>2500000</v>
      </c>
      <c r="M7" s="93"/>
      <c r="N7" s="5">
        <v>2500000</v>
      </c>
      <c r="O7" s="93"/>
      <c r="P7" s="5">
        <v>2500000</v>
      </c>
      <c r="Q7" s="93"/>
      <c r="R7" s="5">
        <v>2500000</v>
      </c>
      <c r="S7" s="93"/>
      <c r="T7" s="5">
        <v>2500000</v>
      </c>
      <c r="U7" s="93"/>
      <c r="V7" s="5">
        <v>2500000</v>
      </c>
      <c r="W7" s="93"/>
      <c r="X7" s="5">
        <v>2500000</v>
      </c>
      <c r="Y7" s="93"/>
      <c r="Z7" s="78"/>
      <c r="AA7" s="78"/>
      <c r="AB7" s="78"/>
      <c r="AC7" s="88"/>
      <c r="AD7" s="6">
        <v>1000000</v>
      </c>
      <c r="AE7" s="7">
        <f t="shared" ref="AE7:AF7" si="0">AE38</f>
        <v>0</v>
      </c>
      <c r="AF7" s="7">
        <f t="shared" si="0"/>
        <v>0</v>
      </c>
      <c r="AG7" s="29"/>
    </row>
    <row r="8" spans="1:36" s="9" customFormat="1" ht="67.5" customHeight="1" thickTop="1" thickBot="1" x14ac:dyDescent="0.3">
      <c r="C8" s="34"/>
      <c r="D8" s="35" t="s">
        <v>21</v>
      </c>
      <c r="E8" s="39" t="s">
        <v>69</v>
      </c>
      <c r="F8" s="36" t="s">
        <v>20</v>
      </c>
      <c r="G8" s="36" t="s">
        <v>4</v>
      </c>
      <c r="H8" s="38" t="s">
        <v>70</v>
      </c>
      <c r="I8" s="98" t="s">
        <v>102</v>
      </c>
      <c r="J8" s="38" t="s">
        <v>77</v>
      </c>
      <c r="K8" s="98" t="s">
        <v>102</v>
      </c>
      <c r="L8" s="38" t="s">
        <v>71</v>
      </c>
      <c r="M8" s="98" t="s">
        <v>102</v>
      </c>
      <c r="N8" s="38" t="s">
        <v>72</v>
      </c>
      <c r="O8" s="98" t="s">
        <v>102</v>
      </c>
      <c r="P8" s="38" t="s">
        <v>73</v>
      </c>
      <c r="Q8" s="98" t="s">
        <v>102</v>
      </c>
      <c r="R8" s="38" t="s">
        <v>74</v>
      </c>
      <c r="S8" s="98" t="s">
        <v>102</v>
      </c>
      <c r="T8" s="38" t="s">
        <v>75</v>
      </c>
      <c r="U8" s="98" t="s">
        <v>102</v>
      </c>
      <c r="V8" s="38" t="s">
        <v>76</v>
      </c>
      <c r="W8" s="98" t="s">
        <v>102</v>
      </c>
      <c r="X8" s="38" t="s">
        <v>78</v>
      </c>
      <c r="Y8" s="98" t="s">
        <v>102</v>
      </c>
      <c r="Z8" s="99" t="s">
        <v>83</v>
      </c>
      <c r="AA8" s="99" t="s">
        <v>84</v>
      </c>
      <c r="AB8" s="99" t="s">
        <v>82</v>
      </c>
      <c r="AC8" s="89"/>
      <c r="AD8" s="37" t="s">
        <v>44</v>
      </c>
      <c r="AE8" s="36" t="s">
        <v>16</v>
      </c>
      <c r="AF8" s="36" t="s">
        <v>5</v>
      </c>
      <c r="AG8" s="30"/>
      <c r="AJ8" s="10"/>
    </row>
    <row r="9" spans="1:36" s="9" customFormat="1" ht="12.75" x14ac:dyDescent="0.25">
      <c r="A9" s="51">
        <v>-1</v>
      </c>
      <c r="B9" s="49"/>
      <c r="C9" s="12" t="s">
        <v>79</v>
      </c>
      <c r="D9" s="13" t="s">
        <v>24</v>
      </c>
      <c r="E9" s="40" t="s">
        <v>67</v>
      </c>
      <c r="F9" s="14">
        <v>500000</v>
      </c>
      <c r="G9" s="14">
        <v>500000</v>
      </c>
      <c r="H9" s="47">
        <v>500000</v>
      </c>
      <c r="I9" s="94"/>
      <c r="J9" s="47">
        <v>500000</v>
      </c>
      <c r="K9" s="94"/>
      <c r="L9" s="47">
        <v>500000</v>
      </c>
      <c r="M9" s="94" t="s">
        <v>86</v>
      </c>
      <c r="N9" s="47">
        <v>500000</v>
      </c>
      <c r="O9" s="94"/>
      <c r="P9" s="47">
        <v>500000</v>
      </c>
      <c r="Q9" s="94"/>
      <c r="R9" s="47">
        <v>990000</v>
      </c>
      <c r="S9" s="94"/>
      <c r="T9" s="47">
        <v>500000</v>
      </c>
      <c r="U9" s="94"/>
      <c r="V9" s="47">
        <v>500000</v>
      </c>
      <c r="W9" s="94"/>
      <c r="X9" s="47">
        <v>500000</v>
      </c>
      <c r="Y9" s="94"/>
      <c r="Z9" s="100">
        <f t="shared" ref="Z9:Z35" si="1">COUNT(H9:X9)</f>
        <v>9</v>
      </c>
      <c r="AA9" s="101">
        <f t="shared" ref="AA9:AA35" si="2">COUNT(H9:X9)/9</f>
        <v>1</v>
      </c>
      <c r="AB9" s="102">
        <f t="shared" ref="AB9:AB32" si="3">AVERAGE(H9:X9)</f>
        <v>554444.4444444445</v>
      </c>
      <c r="AC9" s="90"/>
      <c r="AD9" s="83"/>
      <c r="AE9" s="14"/>
      <c r="AF9" s="15"/>
      <c r="AG9" s="30"/>
    </row>
    <row r="10" spans="1:36" s="9" customFormat="1" x14ac:dyDescent="0.25">
      <c r="A10" s="52">
        <v>-14</v>
      </c>
      <c r="B10" s="50"/>
      <c r="C10" s="22" t="s">
        <v>50</v>
      </c>
      <c r="D10" s="17" t="s">
        <v>28</v>
      </c>
      <c r="E10" s="40" t="s">
        <v>65</v>
      </c>
      <c r="F10" s="23">
        <v>1000000</v>
      </c>
      <c r="G10" s="18">
        <v>165000</v>
      </c>
      <c r="H10" s="48">
        <v>250000</v>
      </c>
      <c r="I10" s="95"/>
      <c r="J10" s="48">
        <v>1000000</v>
      </c>
      <c r="K10" s="95"/>
      <c r="L10" s="48">
        <v>350000</v>
      </c>
      <c r="M10" s="95"/>
      <c r="N10" s="48">
        <v>150000</v>
      </c>
      <c r="O10" s="95"/>
      <c r="P10" s="48">
        <v>165000</v>
      </c>
      <c r="Q10" s="95"/>
      <c r="R10" s="48">
        <v>1000000</v>
      </c>
      <c r="S10" s="95"/>
      <c r="T10" s="48">
        <v>300000</v>
      </c>
      <c r="U10" s="95"/>
      <c r="V10" s="48">
        <v>450000</v>
      </c>
      <c r="W10" s="95"/>
      <c r="X10" s="79">
        <v>550000</v>
      </c>
      <c r="Y10" s="95"/>
      <c r="Z10" s="103">
        <f t="shared" si="1"/>
        <v>9</v>
      </c>
      <c r="AA10" s="104">
        <f t="shared" si="2"/>
        <v>1</v>
      </c>
      <c r="AB10" s="105">
        <f t="shared" si="3"/>
        <v>468333.33333333331</v>
      </c>
      <c r="AC10" s="90"/>
      <c r="AD10" s="81"/>
      <c r="AE10" s="18"/>
      <c r="AF10" s="20"/>
      <c r="AG10" s="30"/>
    </row>
    <row r="11" spans="1:36" s="9" customFormat="1" ht="12.75" x14ac:dyDescent="0.25">
      <c r="A11" s="52">
        <v>-10</v>
      </c>
      <c r="B11" s="50"/>
      <c r="C11" s="22" t="s">
        <v>42</v>
      </c>
      <c r="D11" s="17" t="s">
        <v>43</v>
      </c>
      <c r="E11" s="40" t="s">
        <v>58</v>
      </c>
      <c r="F11" s="18">
        <v>260000</v>
      </c>
      <c r="G11" s="18">
        <v>0</v>
      </c>
      <c r="H11" s="48">
        <v>260000</v>
      </c>
      <c r="I11" s="95"/>
      <c r="J11" s="48"/>
      <c r="K11" s="95"/>
      <c r="L11" s="48">
        <v>200000</v>
      </c>
      <c r="M11" s="95" t="s">
        <v>91</v>
      </c>
      <c r="N11" s="48">
        <v>260000</v>
      </c>
      <c r="O11" s="95"/>
      <c r="P11" s="48">
        <v>30000</v>
      </c>
      <c r="Q11" s="95"/>
      <c r="R11" s="48">
        <v>260000</v>
      </c>
      <c r="S11" s="95"/>
      <c r="T11" s="48">
        <v>100000</v>
      </c>
      <c r="U11" s="95"/>
      <c r="V11" s="48">
        <v>260000</v>
      </c>
      <c r="W11" s="95"/>
      <c r="X11" s="79">
        <v>200000</v>
      </c>
      <c r="Y11" s="95"/>
      <c r="Z11" s="103">
        <f t="shared" si="1"/>
        <v>8</v>
      </c>
      <c r="AA11" s="104">
        <f t="shared" si="2"/>
        <v>0.88888888888888884</v>
      </c>
      <c r="AB11" s="105">
        <f t="shared" si="3"/>
        <v>196250</v>
      </c>
      <c r="AC11" s="90"/>
      <c r="AD11" s="81"/>
      <c r="AE11" s="18"/>
      <c r="AF11" s="20"/>
      <c r="AG11" s="31"/>
    </row>
    <row r="12" spans="1:36" s="9" customFormat="1" x14ac:dyDescent="0.25">
      <c r="A12" s="52">
        <v>-13</v>
      </c>
      <c r="B12" s="50"/>
      <c r="C12" s="22" t="s">
        <v>49</v>
      </c>
      <c r="D12" s="17" t="s">
        <v>28</v>
      </c>
      <c r="E12" s="40" t="s">
        <v>59</v>
      </c>
      <c r="F12" s="23">
        <v>1000000</v>
      </c>
      <c r="G12" s="18">
        <v>100000</v>
      </c>
      <c r="H12" s="48">
        <v>250000</v>
      </c>
      <c r="I12" s="95"/>
      <c r="J12" s="48">
        <v>640000</v>
      </c>
      <c r="K12" s="95"/>
      <c r="L12" s="48">
        <v>350000</v>
      </c>
      <c r="M12" s="95"/>
      <c r="N12" s="48">
        <v>100000</v>
      </c>
      <c r="O12" s="95"/>
      <c r="P12" s="48">
        <v>100000</v>
      </c>
      <c r="Q12" s="95"/>
      <c r="R12" s="48"/>
      <c r="S12" s="95"/>
      <c r="T12" s="48">
        <v>200000</v>
      </c>
      <c r="U12" s="95"/>
      <c r="V12" s="48">
        <v>100000</v>
      </c>
      <c r="W12" s="95"/>
      <c r="X12" s="79">
        <v>350000</v>
      </c>
      <c r="Y12" s="95"/>
      <c r="Z12" s="103">
        <f t="shared" si="1"/>
        <v>8</v>
      </c>
      <c r="AA12" s="104">
        <f t="shared" si="2"/>
        <v>0.88888888888888884</v>
      </c>
      <c r="AB12" s="105">
        <f t="shared" si="3"/>
        <v>261250</v>
      </c>
      <c r="AC12" s="90"/>
      <c r="AD12" s="81"/>
      <c r="AE12" s="18"/>
      <c r="AF12" s="20"/>
      <c r="AG12" s="30"/>
    </row>
    <row r="13" spans="1:36" s="9" customFormat="1" ht="12.75" x14ac:dyDescent="0.25">
      <c r="A13" s="52">
        <v>-16</v>
      </c>
      <c r="B13" s="50"/>
      <c r="C13" s="22" t="s">
        <v>8</v>
      </c>
      <c r="D13" s="17" t="s">
        <v>31</v>
      </c>
      <c r="E13" s="40" t="s">
        <v>67</v>
      </c>
      <c r="F13" s="18">
        <v>20000</v>
      </c>
      <c r="G13" s="18">
        <v>20000</v>
      </c>
      <c r="H13" s="48">
        <v>20000</v>
      </c>
      <c r="I13" s="95"/>
      <c r="J13" s="48">
        <v>20000</v>
      </c>
      <c r="K13" s="95"/>
      <c r="L13" s="48">
        <v>30000</v>
      </c>
      <c r="M13" s="95" t="s">
        <v>95</v>
      </c>
      <c r="N13" s="48">
        <v>20000</v>
      </c>
      <c r="O13" s="95"/>
      <c r="P13" s="48">
        <v>20000</v>
      </c>
      <c r="Q13" s="95"/>
      <c r="R13" s="48"/>
      <c r="S13" s="95"/>
      <c r="T13" s="48">
        <v>20000</v>
      </c>
      <c r="U13" s="95"/>
      <c r="V13" s="48">
        <v>20000</v>
      </c>
      <c r="W13" s="95"/>
      <c r="X13" s="79">
        <v>20000</v>
      </c>
      <c r="Y13" s="95"/>
      <c r="Z13" s="103">
        <f t="shared" si="1"/>
        <v>8</v>
      </c>
      <c r="AA13" s="104">
        <f t="shared" si="2"/>
        <v>0.88888888888888884</v>
      </c>
      <c r="AB13" s="105">
        <f t="shared" si="3"/>
        <v>21250</v>
      </c>
      <c r="AC13" s="90"/>
      <c r="AD13" s="81"/>
      <c r="AE13" s="18"/>
      <c r="AF13" s="20"/>
      <c r="AG13" s="30"/>
    </row>
    <row r="14" spans="1:36" s="9" customFormat="1" ht="12.75" x14ac:dyDescent="0.25">
      <c r="A14" s="52">
        <v>-19</v>
      </c>
      <c r="B14" s="50"/>
      <c r="C14" s="22" t="s">
        <v>2</v>
      </c>
      <c r="D14" s="17" t="s">
        <v>29</v>
      </c>
      <c r="E14" s="40"/>
      <c r="F14" s="18">
        <v>250000</v>
      </c>
      <c r="G14" s="18">
        <v>0</v>
      </c>
      <c r="H14" s="48">
        <v>250000</v>
      </c>
      <c r="I14" s="95"/>
      <c r="J14" s="48">
        <v>250000</v>
      </c>
      <c r="K14" s="95"/>
      <c r="L14" s="48"/>
      <c r="M14" s="95" t="s">
        <v>98</v>
      </c>
      <c r="N14" s="48">
        <v>250000</v>
      </c>
      <c r="O14" s="95"/>
      <c r="P14" s="48">
        <v>250000</v>
      </c>
      <c r="Q14" s="95"/>
      <c r="R14" s="48">
        <v>250000</v>
      </c>
      <c r="S14" s="95"/>
      <c r="T14" s="48">
        <v>250000</v>
      </c>
      <c r="U14" s="95"/>
      <c r="V14" s="48">
        <v>250000</v>
      </c>
      <c r="W14" s="95"/>
      <c r="X14" s="79">
        <v>250000</v>
      </c>
      <c r="Y14" s="95"/>
      <c r="Z14" s="103">
        <f t="shared" si="1"/>
        <v>8</v>
      </c>
      <c r="AA14" s="104">
        <f t="shared" si="2"/>
        <v>0.88888888888888884</v>
      </c>
      <c r="AB14" s="105">
        <f t="shared" si="3"/>
        <v>250000</v>
      </c>
      <c r="AC14" s="90"/>
      <c r="AD14" s="81"/>
      <c r="AE14" s="18"/>
      <c r="AF14" s="20"/>
      <c r="AG14" s="30"/>
    </row>
    <row r="15" spans="1:36" s="9" customFormat="1" ht="12.75" x14ac:dyDescent="0.25">
      <c r="A15" s="52">
        <v>-26</v>
      </c>
      <c r="B15" s="50"/>
      <c r="C15" s="21" t="s">
        <v>13</v>
      </c>
      <c r="D15" s="17" t="s">
        <v>28</v>
      </c>
      <c r="E15" s="40" t="s">
        <v>67</v>
      </c>
      <c r="F15" s="18">
        <v>40000</v>
      </c>
      <c r="G15" s="18">
        <v>40000</v>
      </c>
      <c r="H15" s="48">
        <v>40000</v>
      </c>
      <c r="I15" s="95"/>
      <c r="J15" s="48">
        <v>40000</v>
      </c>
      <c r="K15" s="95"/>
      <c r="L15" s="48">
        <v>40000</v>
      </c>
      <c r="M15" s="95" t="s">
        <v>100</v>
      </c>
      <c r="N15" s="48">
        <v>40000</v>
      </c>
      <c r="O15" s="95"/>
      <c r="P15" s="48">
        <v>40000</v>
      </c>
      <c r="Q15" s="95"/>
      <c r="R15" s="48"/>
      <c r="S15" s="95"/>
      <c r="T15" s="48">
        <v>40000</v>
      </c>
      <c r="U15" s="95"/>
      <c r="V15" s="48">
        <v>40000</v>
      </c>
      <c r="W15" s="95"/>
      <c r="X15" s="79">
        <v>40000</v>
      </c>
      <c r="Y15" s="95"/>
      <c r="Z15" s="103">
        <f t="shared" si="1"/>
        <v>8</v>
      </c>
      <c r="AA15" s="104">
        <f t="shared" si="2"/>
        <v>0.88888888888888884</v>
      </c>
      <c r="AB15" s="105">
        <f t="shared" si="3"/>
        <v>40000</v>
      </c>
      <c r="AC15" s="90"/>
      <c r="AD15" s="81"/>
      <c r="AE15" s="18"/>
      <c r="AF15" s="20"/>
      <c r="AG15" s="30"/>
    </row>
    <row r="16" spans="1:36" s="9" customFormat="1" x14ac:dyDescent="0.25">
      <c r="A16" s="52">
        <v>-27</v>
      </c>
      <c r="B16" s="50"/>
      <c r="C16" s="111" t="s">
        <v>51</v>
      </c>
      <c r="D16" s="17" t="s">
        <v>28</v>
      </c>
      <c r="E16" s="40" t="s">
        <v>68</v>
      </c>
      <c r="F16" s="18">
        <v>50000</v>
      </c>
      <c r="G16" s="18">
        <v>50000</v>
      </c>
      <c r="H16" s="48">
        <v>50000</v>
      </c>
      <c r="I16" s="95"/>
      <c r="J16" s="48">
        <v>50000</v>
      </c>
      <c r="K16" s="95"/>
      <c r="L16" s="48">
        <v>20000</v>
      </c>
      <c r="M16" s="95" t="s">
        <v>101</v>
      </c>
      <c r="N16" s="48">
        <v>50000</v>
      </c>
      <c r="O16" s="95"/>
      <c r="P16" s="48">
        <v>50000</v>
      </c>
      <c r="Q16" s="95"/>
      <c r="R16" s="48"/>
      <c r="S16" s="95"/>
      <c r="T16" s="48">
        <v>50000</v>
      </c>
      <c r="U16" s="95"/>
      <c r="V16" s="48">
        <v>50000</v>
      </c>
      <c r="W16" s="95"/>
      <c r="X16" s="79">
        <v>50000</v>
      </c>
      <c r="Y16" s="95"/>
      <c r="Z16" s="103">
        <f t="shared" si="1"/>
        <v>8</v>
      </c>
      <c r="AA16" s="104">
        <f t="shared" si="2"/>
        <v>0.88888888888888884</v>
      </c>
      <c r="AB16" s="105">
        <f t="shared" si="3"/>
        <v>46250</v>
      </c>
      <c r="AC16" s="90"/>
      <c r="AD16" s="81"/>
      <c r="AE16" s="18"/>
      <c r="AF16" s="20"/>
      <c r="AG16" s="30"/>
    </row>
    <row r="17" spans="1:33" s="9" customFormat="1" ht="12.75" x14ac:dyDescent="0.25">
      <c r="A17" s="52">
        <v>-18</v>
      </c>
      <c r="B17" s="50"/>
      <c r="C17" s="22" t="s">
        <v>36</v>
      </c>
      <c r="D17" s="17" t="s">
        <v>30</v>
      </c>
      <c r="E17" s="40" t="s">
        <v>62</v>
      </c>
      <c r="F17" s="18">
        <v>50000</v>
      </c>
      <c r="G17" s="18">
        <v>50000</v>
      </c>
      <c r="H17" s="48">
        <v>50000</v>
      </c>
      <c r="I17" s="95"/>
      <c r="J17" s="48"/>
      <c r="K17" s="95"/>
      <c r="L17" s="48">
        <v>50000</v>
      </c>
      <c r="M17" s="95" t="s">
        <v>97</v>
      </c>
      <c r="N17" s="48">
        <v>25000</v>
      </c>
      <c r="O17" s="95"/>
      <c r="P17" s="48">
        <v>50000</v>
      </c>
      <c r="Q17" s="95"/>
      <c r="R17" s="48"/>
      <c r="S17" s="95"/>
      <c r="T17" s="48">
        <v>50000</v>
      </c>
      <c r="U17" s="95"/>
      <c r="V17" s="48">
        <v>50000</v>
      </c>
      <c r="W17" s="95"/>
      <c r="X17" s="79">
        <v>50000</v>
      </c>
      <c r="Y17" s="95"/>
      <c r="Z17" s="103">
        <f t="shared" si="1"/>
        <v>7</v>
      </c>
      <c r="AA17" s="104">
        <f t="shared" si="2"/>
        <v>0.77777777777777779</v>
      </c>
      <c r="AB17" s="105">
        <f t="shared" si="3"/>
        <v>46428.571428571428</v>
      </c>
      <c r="AC17" s="90"/>
      <c r="AD17" s="81"/>
      <c r="AE17" s="18"/>
      <c r="AF17" s="20"/>
      <c r="AG17" s="30"/>
    </row>
    <row r="18" spans="1:33" s="9" customFormat="1" x14ac:dyDescent="0.25">
      <c r="A18" s="52">
        <v>-5</v>
      </c>
      <c r="B18" s="50"/>
      <c r="C18" s="41" t="s">
        <v>55</v>
      </c>
      <c r="D18" s="42" t="s">
        <v>54</v>
      </c>
      <c r="E18" s="40" t="s">
        <v>63</v>
      </c>
      <c r="F18" s="23">
        <v>40000</v>
      </c>
      <c r="G18" s="18">
        <v>0</v>
      </c>
      <c r="H18" s="48"/>
      <c r="I18" s="95"/>
      <c r="J18" s="48"/>
      <c r="K18" s="95"/>
      <c r="L18" s="48">
        <v>30000</v>
      </c>
      <c r="M18" s="95"/>
      <c r="N18" s="48">
        <v>40000</v>
      </c>
      <c r="O18" s="95"/>
      <c r="P18" s="48">
        <v>40000</v>
      </c>
      <c r="Q18" s="95"/>
      <c r="R18" s="48"/>
      <c r="S18" s="95"/>
      <c r="T18" s="48">
        <v>40000</v>
      </c>
      <c r="U18" s="95"/>
      <c r="V18" s="48">
        <v>40000</v>
      </c>
      <c r="W18" s="95"/>
      <c r="X18" s="79">
        <v>40000</v>
      </c>
      <c r="Y18" s="95"/>
      <c r="Z18" s="103">
        <f t="shared" si="1"/>
        <v>6</v>
      </c>
      <c r="AA18" s="104">
        <f t="shared" si="2"/>
        <v>0.66666666666666663</v>
      </c>
      <c r="AB18" s="105">
        <f t="shared" si="3"/>
        <v>38333.333333333336</v>
      </c>
      <c r="AC18" s="90"/>
      <c r="AD18" s="81"/>
      <c r="AE18" s="18"/>
      <c r="AF18" s="20"/>
      <c r="AG18" s="30"/>
    </row>
    <row r="19" spans="1:33" s="9" customFormat="1" ht="12.75" x14ac:dyDescent="0.25">
      <c r="A19" s="52">
        <v>-15</v>
      </c>
      <c r="B19" s="50"/>
      <c r="C19" s="22" t="s">
        <v>35</v>
      </c>
      <c r="D19" s="17" t="s">
        <v>37</v>
      </c>
      <c r="E19" s="40" t="s">
        <v>60</v>
      </c>
      <c r="F19" s="18">
        <v>75000</v>
      </c>
      <c r="G19" s="18">
        <v>0</v>
      </c>
      <c r="H19" s="48">
        <v>75000</v>
      </c>
      <c r="I19" s="95"/>
      <c r="J19" s="48"/>
      <c r="K19" s="95"/>
      <c r="L19" s="48">
        <v>75000</v>
      </c>
      <c r="M19" s="95" t="s">
        <v>94</v>
      </c>
      <c r="N19" s="48">
        <v>75000</v>
      </c>
      <c r="O19" s="95"/>
      <c r="P19" s="48">
        <v>75000</v>
      </c>
      <c r="Q19" s="95"/>
      <c r="R19" s="48"/>
      <c r="S19" s="95"/>
      <c r="T19" s="48"/>
      <c r="U19" s="95"/>
      <c r="V19" s="48">
        <v>75000</v>
      </c>
      <c r="W19" s="95"/>
      <c r="X19" s="79">
        <v>75000</v>
      </c>
      <c r="Y19" s="95"/>
      <c r="Z19" s="103">
        <f t="shared" si="1"/>
        <v>6</v>
      </c>
      <c r="AA19" s="104">
        <f t="shared" si="2"/>
        <v>0.66666666666666663</v>
      </c>
      <c r="AB19" s="105">
        <f t="shared" si="3"/>
        <v>75000</v>
      </c>
      <c r="AC19" s="90"/>
      <c r="AD19" s="81"/>
      <c r="AE19" s="18"/>
      <c r="AF19" s="20"/>
      <c r="AG19" s="30"/>
    </row>
    <row r="20" spans="1:33" s="9" customFormat="1" ht="12.75" x14ac:dyDescent="0.25">
      <c r="A20" s="52">
        <v>-17</v>
      </c>
      <c r="B20" s="50"/>
      <c r="C20" s="22" t="s">
        <v>0</v>
      </c>
      <c r="D20" s="17" t="s">
        <v>31</v>
      </c>
      <c r="E20" s="40" t="s">
        <v>67</v>
      </c>
      <c r="F20" s="18">
        <v>55000</v>
      </c>
      <c r="G20" s="18">
        <v>55000</v>
      </c>
      <c r="H20" s="48">
        <v>55000</v>
      </c>
      <c r="I20" s="95"/>
      <c r="J20" s="48"/>
      <c r="K20" s="95"/>
      <c r="L20" s="48">
        <v>55000</v>
      </c>
      <c r="M20" s="95" t="s">
        <v>96</v>
      </c>
      <c r="N20" s="48">
        <v>55000</v>
      </c>
      <c r="O20" s="95"/>
      <c r="P20" s="48">
        <v>55000</v>
      </c>
      <c r="Q20" s="95"/>
      <c r="R20" s="48"/>
      <c r="S20" s="95"/>
      <c r="T20" s="48"/>
      <c r="U20" s="95"/>
      <c r="V20" s="48">
        <v>55000</v>
      </c>
      <c r="W20" s="95"/>
      <c r="X20" s="79">
        <v>55000</v>
      </c>
      <c r="Y20" s="95"/>
      <c r="Z20" s="103">
        <f t="shared" si="1"/>
        <v>6</v>
      </c>
      <c r="AA20" s="104">
        <f t="shared" si="2"/>
        <v>0.66666666666666663</v>
      </c>
      <c r="AB20" s="105">
        <f t="shared" si="3"/>
        <v>55000</v>
      </c>
      <c r="AC20" s="90"/>
      <c r="AD20" s="81"/>
      <c r="AE20" s="18"/>
      <c r="AF20" s="20"/>
      <c r="AG20" s="30"/>
    </row>
    <row r="21" spans="1:33" s="9" customFormat="1" ht="12.75" x14ac:dyDescent="0.25">
      <c r="A21" s="52">
        <v>-4</v>
      </c>
      <c r="B21" s="50"/>
      <c r="C21" s="21" t="s">
        <v>47</v>
      </c>
      <c r="D21" s="17" t="s">
        <v>23</v>
      </c>
      <c r="E21" s="40" t="s">
        <v>62</v>
      </c>
      <c r="F21" s="18">
        <v>725000</v>
      </c>
      <c r="G21" s="18">
        <v>0</v>
      </c>
      <c r="H21" s="48"/>
      <c r="I21" s="95"/>
      <c r="J21" s="48"/>
      <c r="K21" s="95"/>
      <c r="L21" s="48">
        <v>150000</v>
      </c>
      <c r="M21" s="95"/>
      <c r="N21" s="48">
        <v>310000</v>
      </c>
      <c r="O21" s="95"/>
      <c r="P21" s="48">
        <v>725000</v>
      </c>
      <c r="Q21" s="95"/>
      <c r="R21" s="48"/>
      <c r="S21" s="95"/>
      <c r="T21" s="48">
        <v>100000</v>
      </c>
      <c r="U21" s="95"/>
      <c r="V21" s="48"/>
      <c r="W21" s="95"/>
      <c r="X21" s="79">
        <v>230000</v>
      </c>
      <c r="Y21" s="95"/>
      <c r="Z21" s="103">
        <f t="shared" si="1"/>
        <v>5</v>
      </c>
      <c r="AA21" s="104">
        <f t="shared" si="2"/>
        <v>0.55555555555555558</v>
      </c>
      <c r="AB21" s="105">
        <f t="shared" si="3"/>
        <v>303000</v>
      </c>
      <c r="AC21" s="90"/>
      <c r="AD21" s="81"/>
      <c r="AE21" s="18"/>
      <c r="AF21" s="20"/>
      <c r="AG21" s="30"/>
    </row>
    <row r="22" spans="1:33" s="9" customFormat="1" ht="12.75" x14ac:dyDescent="0.25">
      <c r="A22" s="52">
        <v>-12</v>
      </c>
      <c r="B22" s="50"/>
      <c r="C22" s="22" t="s">
        <v>33</v>
      </c>
      <c r="D22" s="17" t="s">
        <v>31</v>
      </c>
      <c r="E22" s="40"/>
      <c r="F22" s="18">
        <v>55000</v>
      </c>
      <c r="G22" s="18">
        <v>0</v>
      </c>
      <c r="H22" s="48">
        <v>55000</v>
      </c>
      <c r="I22" s="95"/>
      <c r="J22" s="48"/>
      <c r="K22" s="95"/>
      <c r="L22" s="48">
        <v>55000</v>
      </c>
      <c r="M22" s="95" t="s">
        <v>93</v>
      </c>
      <c r="N22" s="48">
        <v>55000</v>
      </c>
      <c r="O22" s="95"/>
      <c r="P22" s="48">
        <v>40000</v>
      </c>
      <c r="Q22" s="95"/>
      <c r="R22" s="48"/>
      <c r="S22" s="95"/>
      <c r="T22" s="48"/>
      <c r="U22" s="95"/>
      <c r="V22" s="48">
        <v>55000</v>
      </c>
      <c r="W22" s="95"/>
      <c r="X22" s="79"/>
      <c r="Y22" s="95"/>
      <c r="Z22" s="103">
        <f t="shared" si="1"/>
        <v>5</v>
      </c>
      <c r="AA22" s="104">
        <f t="shared" si="2"/>
        <v>0.55555555555555558</v>
      </c>
      <c r="AB22" s="105">
        <f t="shared" si="3"/>
        <v>52000</v>
      </c>
      <c r="AC22" s="90"/>
      <c r="AD22" s="81"/>
      <c r="AE22" s="18"/>
      <c r="AF22" s="20"/>
      <c r="AG22" s="30"/>
    </row>
    <row r="23" spans="1:33" s="9" customFormat="1" ht="12.75" x14ac:dyDescent="0.25">
      <c r="A23" s="52">
        <v>-21</v>
      </c>
      <c r="B23" s="50"/>
      <c r="C23" s="21" t="s">
        <v>1</v>
      </c>
      <c r="D23" s="17" t="s">
        <v>27</v>
      </c>
      <c r="E23" s="40"/>
      <c r="F23" s="18">
        <v>40000</v>
      </c>
      <c r="G23" s="18">
        <v>0</v>
      </c>
      <c r="H23" s="48">
        <v>40000</v>
      </c>
      <c r="I23" s="95"/>
      <c r="J23" s="48"/>
      <c r="K23" s="95"/>
      <c r="L23" s="48">
        <v>40000</v>
      </c>
      <c r="M23" s="95"/>
      <c r="N23" s="48"/>
      <c r="O23" s="95"/>
      <c r="P23" s="48">
        <v>40000</v>
      </c>
      <c r="Q23" s="95"/>
      <c r="R23" s="48"/>
      <c r="S23" s="95"/>
      <c r="T23" s="48">
        <v>40000</v>
      </c>
      <c r="U23" s="95"/>
      <c r="V23" s="48"/>
      <c r="W23" s="95"/>
      <c r="X23" s="79">
        <v>40000</v>
      </c>
      <c r="Y23" s="95"/>
      <c r="Z23" s="103">
        <f t="shared" si="1"/>
        <v>5</v>
      </c>
      <c r="AA23" s="104">
        <f t="shared" si="2"/>
        <v>0.55555555555555558</v>
      </c>
      <c r="AB23" s="105">
        <f t="shared" si="3"/>
        <v>40000</v>
      </c>
      <c r="AC23" s="90"/>
      <c r="AD23" s="81"/>
      <c r="AE23" s="18"/>
      <c r="AF23" s="20"/>
      <c r="AG23" s="30"/>
    </row>
    <row r="24" spans="1:33" s="9" customFormat="1" ht="12.75" x14ac:dyDescent="0.25">
      <c r="A24" s="52">
        <v>-25</v>
      </c>
      <c r="B24" s="50"/>
      <c r="C24" s="21" t="s">
        <v>12</v>
      </c>
      <c r="D24" s="17" t="s">
        <v>27</v>
      </c>
      <c r="E24" s="40"/>
      <c r="F24" s="18">
        <v>50000</v>
      </c>
      <c r="G24" s="18">
        <v>0</v>
      </c>
      <c r="H24" s="48">
        <v>50000</v>
      </c>
      <c r="I24" s="95"/>
      <c r="J24" s="48"/>
      <c r="K24" s="95"/>
      <c r="L24" s="48">
        <v>65000</v>
      </c>
      <c r="M24" s="95" t="s">
        <v>99</v>
      </c>
      <c r="N24" s="48"/>
      <c r="O24" s="95"/>
      <c r="P24" s="48">
        <v>50000</v>
      </c>
      <c r="Q24" s="95"/>
      <c r="R24" s="48"/>
      <c r="S24" s="95"/>
      <c r="T24" s="48"/>
      <c r="U24" s="95"/>
      <c r="V24" s="48">
        <v>50000</v>
      </c>
      <c r="W24" s="95"/>
      <c r="X24" s="79">
        <v>50000</v>
      </c>
      <c r="Y24" s="95"/>
      <c r="Z24" s="103">
        <f t="shared" si="1"/>
        <v>5</v>
      </c>
      <c r="AA24" s="104">
        <f t="shared" si="2"/>
        <v>0.55555555555555558</v>
      </c>
      <c r="AB24" s="105">
        <f t="shared" si="3"/>
        <v>53000</v>
      </c>
      <c r="AC24" s="90"/>
      <c r="AD24" s="81"/>
      <c r="AE24" s="18"/>
      <c r="AF24" s="20"/>
      <c r="AG24" s="30"/>
    </row>
    <row r="25" spans="1:33" s="9" customFormat="1" ht="12.75" x14ac:dyDescent="0.25">
      <c r="A25" s="61">
        <v>-28</v>
      </c>
      <c r="B25" s="62"/>
      <c r="C25" s="111" t="s">
        <v>18</v>
      </c>
      <c r="D25" s="17" t="s">
        <v>28</v>
      </c>
      <c r="E25" s="40" t="s">
        <v>67</v>
      </c>
      <c r="F25" s="18">
        <v>20000</v>
      </c>
      <c r="G25" s="18">
        <v>20000</v>
      </c>
      <c r="H25" s="48">
        <v>20000</v>
      </c>
      <c r="I25" s="95"/>
      <c r="J25" s="48"/>
      <c r="K25" s="95"/>
      <c r="L25" s="48"/>
      <c r="M25" s="95"/>
      <c r="N25" s="48">
        <v>20000</v>
      </c>
      <c r="O25" s="95"/>
      <c r="P25" s="48">
        <v>20000</v>
      </c>
      <c r="Q25" s="95"/>
      <c r="R25" s="48"/>
      <c r="S25" s="95"/>
      <c r="T25" s="48">
        <v>20000</v>
      </c>
      <c r="U25" s="95"/>
      <c r="V25" s="48">
        <v>20000</v>
      </c>
      <c r="W25" s="95"/>
      <c r="X25" s="79"/>
      <c r="Y25" s="95"/>
      <c r="Z25" s="103">
        <f t="shared" si="1"/>
        <v>5</v>
      </c>
      <c r="AA25" s="104">
        <f t="shared" si="2"/>
        <v>0.55555555555555558</v>
      </c>
      <c r="AB25" s="105">
        <f t="shared" si="3"/>
        <v>20000</v>
      </c>
      <c r="AC25" s="90"/>
      <c r="AD25" s="81"/>
      <c r="AE25" s="18"/>
      <c r="AF25" s="20"/>
      <c r="AG25" s="30"/>
    </row>
    <row r="26" spans="1:33" s="9" customFormat="1" ht="12.75" x14ac:dyDescent="0.25">
      <c r="A26" s="52">
        <v>-8</v>
      </c>
      <c r="B26" s="50"/>
      <c r="C26" s="21" t="s">
        <v>14</v>
      </c>
      <c r="D26" s="17" t="s">
        <v>30</v>
      </c>
      <c r="E26" s="40" t="s">
        <v>64</v>
      </c>
      <c r="F26" s="18">
        <v>100000</v>
      </c>
      <c r="G26" s="18">
        <v>0</v>
      </c>
      <c r="H26" s="48"/>
      <c r="I26" s="95"/>
      <c r="J26" s="48"/>
      <c r="K26" s="95"/>
      <c r="L26" s="48"/>
      <c r="M26" s="95"/>
      <c r="N26" s="48">
        <v>50000</v>
      </c>
      <c r="O26" s="95"/>
      <c r="P26" s="48">
        <v>50000</v>
      </c>
      <c r="Q26" s="95"/>
      <c r="R26" s="48"/>
      <c r="S26" s="95"/>
      <c r="T26" s="48"/>
      <c r="U26" s="95"/>
      <c r="V26" s="48">
        <v>100000</v>
      </c>
      <c r="W26" s="95"/>
      <c r="X26" s="79"/>
      <c r="Y26" s="95"/>
      <c r="Z26" s="103">
        <f t="shared" si="1"/>
        <v>3</v>
      </c>
      <c r="AA26" s="104">
        <f t="shared" si="2"/>
        <v>0.33333333333333331</v>
      </c>
      <c r="AB26" s="105">
        <f t="shared" si="3"/>
        <v>66666.666666666672</v>
      </c>
      <c r="AC26" s="90"/>
      <c r="AD26" s="81"/>
      <c r="AE26" s="18"/>
      <c r="AF26" s="20"/>
      <c r="AG26" s="30"/>
    </row>
    <row r="27" spans="1:33" s="9" customFormat="1" ht="12.75" x14ac:dyDescent="0.25">
      <c r="A27" s="52">
        <v>-9</v>
      </c>
      <c r="B27" s="50"/>
      <c r="C27" s="22" t="s">
        <v>41</v>
      </c>
      <c r="D27" s="17" t="s">
        <v>32</v>
      </c>
      <c r="E27" s="40" t="s">
        <v>57</v>
      </c>
      <c r="F27" s="18">
        <v>300000</v>
      </c>
      <c r="G27" s="18">
        <v>0</v>
      </c>
      <c r="H27" s="48"/>
      <c r="I27" s="95"/>
      <c r="J27" s="48"/>
      <c r="K27" s="95"/>
      <c r="L27" s="48"/>
      <c r="M27" s="95" t="s">
        <v>90</v>
      </c>
      <c r="N27" s="48">
        <v>300000</v>
      </c>
      <c r="O27" s="95"/>
      <c r="P27" s="48">
        <v>20000</v>
      </c>
      <c r="Q27" s="95"/>
      <c r="R27" s="48"/>
      <c r="S27" s="95"/>
      <c r="T27" s="48"/>
      <c r="U27" s="95"/>
      <c r="V27" s="48">
        <v>300000</v>
      </c>
      <c r="W27" s="95"/>
      <c r="X27" s="79"/>
      <c r="Y27" s="95"/>
      <c r="Z27" s="103">
        <f t="shared" si="1"/>
        <v>3</v>
      </c>
      <c r="AA27" s="104">
        <f t="shared" si="2"/>
        <v>0.33333333333333331</v>
      </c>
      <c r="AB27" s="105">
        <f t="shared" si="3"/>
        <v>206666.66666666666</v>
      </c>
      <c r="AC27" s="90"/>
      <c r="AD27" s="81"/>
      <c r="AE27" s="18"/>
      <c r="AF27" s="20"/>
      <c r="AG27" s="30"/>
    </row>
    <row r="28" spans="1:33" s="9" customFormat="1" ht="12.75" x14ac:dyDescent="0.25">
      <c r="A28" s="52">
        <v>-24</v>
      </c>
      <c r="B28" s="50"/>
      <c r="C28" s="21" t="s">
        <v>11</v>
      </c>
      <c r="D28" s="17" t="s">
        <v>27</v>
      </c>
      <c r="E28" s="40"/>
      <c r="F28" s="18">
        <v>50000</v>
      </c>
      <c r="G28" s="18">
        <v>0</v>
      </c>
      <c r="H28" s="48">
        <v>50000</v>
      </c>
      <c r="I28" s="95"/>
      <c r="J28" s="48"/>
      <c r="K28" s="95"/>
      <c r="L28" s="48">
        <v>50000</v>
      </c>
      <c r="M28" s="95"/>
      <c r="N28" s="48"/>
      <c r="O28" s="95"/>
      <c r="P28" s="48"/>
      <c r="Q28" s="95"/>
      <c r="R28" s="48"/>
      <c r="S28" s="95"/>
      <c r="T28" s="48"/>
      <c r="U28" s="95"/>
      <c r="V28" s="48">
        <v>50000</v>
      </c>
      <c r="W28" s="95"/>
      <c r="X28" s="79"/>
      <c r="Y28" s="95"/>
      <c r="Z28" s="103">
        <f t="shared" si="1"/>
        <v>3</v>
      </c>
      <c r="AA28" s="104">
        <f t="shared" si="2"/>
        <v>0.33333333333333331</v>
      </c>
      <c r="AB28" s="105">
        <f t="shared" si="3"/>
        <v>50000</v>
      </c>
      <c r="AC28" s="90"/>
      <c r="AD28" s="81"/>
      <c r="AE28" s="18"/>
      <c r="AF28" s="20"/>
      <c r="AG28" s="30"/>
    </row>
    <row r="29" spans="1:33" s="9" customFormat="1" ht="12.75" x14ac:dyDescent="0.25">
      <c r="A29" s="52">
        <v>-3</v>
      </c>
      <c r="B29" s="50"/>
      <c r="C29" s="21" t="s">
        <v>46</v>
      </c>
      <c r="D29" s="17" t="s">
        <v>22</v>
      </c>
      <c r="E29" s="40" t="s">
        <v>61</v>
      </c>
      <c r="F29" s="18">
        <v>998000</v>
      </c>
      <c r="G29" s="18">
        <v>0</v>
      </c>
      <c r="H29" s="48"/>
      <c r="I29" s="95"/>
      <c r="J29" s="48"/>
      <c r="K29" s="95"/>
      <c r="L29" s="48">
        <v>40000</v>
      </c>
      <c r="M29" s="95" t="s">
        <v>87</v>
      </c>
      <c r="N29" s="48"/>
      <c r="O29" s="95"/>
      <c r="P29" s="48">
        <v>40000</v>
      </c>
      <c r="Q29" s="95"/>
      <c r="R29" s="48"/>
      <c r="S29" s="95"/>
      <c r="T29" s="48"/>
      <c r="U29" s="95"/>
      <c r="V29" s="48"/>
      <c r="W29" s="95"/>
      <c r="X29" s="79"/>
      <c r="Y29" s="95"/>
      <c r="Z29" s="103">
        <f t="shared" si="1"/>
        <v>2</v>
      </c>
      <c r="AA29" s="104">
        <f t="shared" si="2"/>
        <v>0.22222222222222221</v>
      </c>
      <c r="AB29" s="105">
        <f t="shared" si="3"/>
        <v>40000</v>
      </c>
      <c r="AC29" s="90"/>
      <c r="AD29" s="81"/>
      <c r="AE29" s="18"/>
      <c r="AF29" s="20"/>
      <c r="AG29" s="30"/>
    </row>
    <row r="30" spans="1:33" s="9" customFormat="1" ht="12.75" x14ac:dyDescent="0.25">
      <c r="A30" s="52">
        <v>-7</v>
      </c>
      <c r="B30" s="50"/>
      <c r="C30" s="21" t="s">
        <v>17</v>
      </c>
      <c r="D30" s="17" t="s">
        <v>30</v>
      </c>
      <c r="E30" s="40" t="s">
        <v>61</v>
      </c>
      <c r="F30" s="18">
        <v>250000</v>
      </c>
      <c r="G30" s="18">
        <v>0</v>
      </c>
      <c r="H30" s="48"/>
      <c r="I30" s="95"/>
      <c r="J30" s="48"/>
      <c r="K30" s="95"/>
      <c r="L30" s="48"/>
      <c r="M30" s="95" t="s">
        <v>89</v>
      </c>
      <c r="N30" s="48">
        <v>200000</v>
      </c>
      <c r="O30" s="95"/>
      <c r="P30" s="48">
        <v>100000</v>
      </c>
      <c r="Q30" s="95"/>
      <c r="R30" s="48"/>
      <c r="S30" s="95"/>
      <c r="T30" s="48"/>
      <c r="U30" s="95"/>
      <c r="V30" s="48"/>
      <c r="W30" s="95"/>
      <c r="X30" s="79"/>
      <c r="Y30" s="95"/>
      <c r="Z30" s="103">
        <f t="shared" si="1"/>
        <v>2</v>
      </c>
      <c r="AA30" s="104">
        <f t="shared" si="2"/>
        <v>0.22222222222222221</v>
      </c>
      <c r="AB30" s="105">
        <f t="shared" si="3"/>
        <v>150000</v>
      </c>
      <c r="AC30" s="90"/>
      <c r="AD30" s="81"/>
      <c r="AE30" s="18"/>
      <c r="AF30" s="20"/>
      <c r="AG30" s="30"/>
    </row>
    <row r="31" spans="1:33" s="9" customFormat="1" ht="12.75" x14ac:dyDescent="0.25">
      <c r="A31" s="52">
        <v>-11</v>
      </c>
      <c r="B31" s="50"/>
      <c r="C31" s="22" t="s">
        <v>38</v>
      </c>
      <c r="D31" s="17" t="s">
        <v>34</v>
      </c>
      <c r="E31" s="40" t="s">
        <v>66</v>
      </c>
      <c r="F31" s="18">
        <v>400000</v>
      </c>
      <c r="G31" s="18">
        <v>0</v>
      </c>
      <c r="H31" s="48">
        <v>400000</v>
      </c>
      <c r="I31" s="95"/>
      <c r="J31" s="48"/>
      <c r="K31" s="95"/>
      <c r="L31" s="48">
        <v>400000</v>
      </c>
      <c r="M31" s="95" t="s">
        <v>92</v>
      </c>
      <c r="N31" s="48"/>
      <c r="O31" s="95"/>
      <c r="P31" s="48"/>
      <c r="Q31" s="95"/>
      <c r="R31" s="48"/>
      <c r="S31" s="95"/>
      <c r="T31" s="48"/>
      <c r="U31" s="95"/>
      <c r="V31" s="48"/>
      <c r="W31" s="95"/>
      <c r="X31" s="79"/>
      <c r="Y31" s="95"/>
      <c r="Z31" s="103">
        <f t="shared" si="1"/>
        <v>2</v>
      </c>
      <c r="AA31" s="104">
        <f t="shared" si="2"/>
        <v>0.22222222222222221</v>
      </c>
      <c r="AB31" s="105">
        <f t="shared" si="3"/>
        <v>400000</v>
      </c>
      <c r="AC31" s="90"/>
      <c r="AD31" s="81"/>
      <c r="AE31" s="18"/>
      <c r="AF31" s="20"/>
      <c r="AG31" s="30"/>
    </row>
    <row r="32" spans="1:33" s="9" customFormat="1" ht="12.75" x14ac:dyDescent="0.25">
      <c r="A32" s="52">
        <v>-6</v>
      </c>
      <c r="B32" s="50"/>
      <c r="C32" s="21" t="s">
        <v>48</v>
      </c>
      <c r="D32" s="17" t="s">
        <v>25</v>
      </c>
      <c r="E32" s="40" t="s">
        <v>64</v>
      </c>
      <c r="F32" s="18">
        <v>1388000</v>
      </c>
      <c r="G32" s="18">
        <v>0</v>
      </c>
      <c r="H32" s="48"/>
      <c r="I32" s="95"/>
      <c r="J32" s="48"/>
      <c r="K32" s="95"/>
      <c r="L32" s="48"/>
      <c r="M32" s="95" t="s">
        <v>88</v>
      </c>
      <c r="N32" s="48"/>
      <c r="O32" s="95"/>
      <c r="P32" s="48">
        <v>40000</v>
      </c>
      <c r="Q32" s="95"/>
      <c r="R32" s="48"/>
      <c r="S32" s="95"/>
      <c r="T32" s="48"/>
      <c r="U32" s="95"/>
      <c r="V32" s="48"/>
      <c r="W32" s="95"/>
      <c r="X32" s="79"/>
      <c r="Y32" s="95"/>
      <c r="Z32" s="103">
        <f t="shared" si="1"/>
        <v>1</v>
      </c>
      <c r="AA32" s="104">
        <f t="shared" si="2"/>
        <v>0.1111111111111111</v>
      </c>
      <c r="AB32" s="105">
        <f t="shared" si="3"/>
        <v>40000</v>
      </c>
      <c r="AC32" s="90"/>
      <c r="AD32" s="81"/>
      <c r="AE32" s="18"/>
      <c r="AF32" s="20"/>
      <c r="AG32" s="30"/>
    </row>
    <row r="33" spans="1:33" s="9" customFormat="1" ht="12.75" x14ac:dyDescent="0.25">
      <c r="A33" s="52">
        <v>-22</v>
      </c>
      <c r="B33" s="50"/>
      <c r="C33" s="21" t="s">
        <v>7</v>
      </c>
      <c r="D33" s="17" t="s">
        <v>26</v>
      </c>
      <c r="E33" s="40"/>
      <c r="F33" s="18">
        <v>40000</v>
      </c>
      <c r="G33" s="18">
        <v>0</v>
      </c>
      <c r="H33" s="48"/>
      <c r="I33" s="95"/>
      <c r="J33" s="48"/>
      <c r="K33" s="95"/>
      <c r="L33" s="48"/>
      <c r="M33" s="95"/>
      <c r="N33" s="48"/>
      <c r="O33" s="95"/>
      <c r="P33" s="48"/>
      <c r="Q33" s="95"/>
      <c r="R33" s="48"/>
      <c r="S33" s="95"/>
      <c r="T33" s="48"/>
      <c r="U33" s="95"/>
      <c r="V33" s="48"/>
      <c r="W33" s="95"/>
      <c r="X33" s="79"/>
      <c r="Y33" s="95"/>
      <c r="Z33" s="103">
        <f t="shared" si="1"/>
        <v>0</v>
      </c>
      <c r="AA33" s="104">
        <f t="shared" si="2"/>
        <v>0</v>
      </c>
      <c r="AB33" s="105"/>
      <c r="AC33" s="90"/>
      <c r="AD33" s="81"/>
      <c r="AE33" s="18"/>
      <c r="AF33" s="20"/>
      <c r="AG33" s="30"/>
    </row>
    <row r="34" spans="1:33" s="9" customFormat="1" ht="12.75" x14ac:dyDescent="0.25">
      <c r="A34" s="52">
        <v>-23</v>
      </c>
      <c r="B34" s="50"/>
      <c r="C34" s="21" t="s">
        <v>10</v>
      </c>
      <c r="D34" s="17" t="s">
        <v>27</v>
      </c>
      <c r="E34" s="40"/>
      <c r="F34" s="18">
        <v>50000</v>
      </c>
      <c r="G34" s="18">
        <v>0</v>
      </c>
      <c r="H34" s="48"/>
      <c r="I34" s="95"/>
      <c r="J34" s="48"/>
      <c r="K34" s="95"/>
      <c r="L34" s="48"/>
      <c r="M34" s="95"/>
      <c r="N34" s="48"/>
      <c r="O34" s="95"/>
      <c r="P34" s="48"/>
      <c r="Q34" s="95"/>
      <c r="R34" s="48"/>
      <c r="S34" s="95"/>
      <c r="T34" s="48"/>
      <c r="U34" s="95"/>
      <c r="V34" s="48"/>
      <c r="W34" s="95"/>
      <c r="X34" s="79"/>
      <c r="Y34" s="95"/>
      <c r="Z34" s="103">
        <f t="shared" si="1"/>
        <v>0</v>
      </c>
      <c r="AA34" s="104">
        <f t="shared" si="2"/>
        <v>0</v>
      </c>
      <c r="AB34" s="105"/>
      <c r="AC34" s="90"/>
      <c r="AD34" s="81"/>
      <c r="AE34" s="18"/>
      <c r="AF34" s="20"/>
      <c r="AG34" s="30"/>
    </row>
    <row r="35" spans="1:33" s="9" customFormat="1" ht="12.75" x14ac:dyDescent="0.25">
      <c r="A35" s="71">
        <v>-29</v>
      </c>
      <c r="B35" s="72"/>
      <c r="C35" s="113" t="s">
        <v>80</v>
      </c>
      <c r="D35" s="115" t="s">
        <v>81</v>
      </c>
      <c r="E35" s="117"/>
      <c r="F35" s="119">
        <v>25000</v>
      </c>
      <c r="G35" s="119">
        <v>0</v>
      </c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22"/>
      <c r="Y35" s="119"/>
      <c r="Z35" s="103">
        <f t="shared" si="1"/>
        <v>0</v>
      </c>
      <c r="AA35" s="104">
        <f t="shared" si="2"/>
        <v>0</v>
      </c>
      <c r="AB35" s="105"/>
      <c r="AC35" s="90"/>
      <c r="AD35" s="82"/>
      <c r="AE35" s="55"/>
      <c r="AF35" s="57"/>
      <c r="AG35" s="30"/>
    </row>
    <row r="36" spans="1:33" s="70" customFormat="1" ht="12.75" x14ac:dyDescent="0.25">
      <c r="A36" s="52">
        <v>-2</v>
      </c>
      <c r="B36" s="50"/>
      <c r="C36" s="112" t="s">
        <v>15</v>
      </c>
      <c r="D36" s="64"/>
      <c r="E36" s="65"/>
      <c r="F36" s="66"/>
      <c r="G36" s="66"/>
      <c r="H36" s="67"/>
      <c r="I36" s="97"/>
      <c r="J36" s="67"/>
      <c r="K36" s="97"/>
      <c r="L36" s="67"/>
      <c r="M36" s="97"/>
      <c r="N36" s="67"/>
      <c r="O36" s="97"/>
      <c r="P36" s="67"/>
      <c r="Q36" s="97"/>
      <c r="R36" s="67"/>
      <c r="S36" s="97"/>
      <c r="T36" s="67"/>
      <c r="U36" s="97"/>
      <c r="V36" s="67"/>
      <c r="W36" s="97"/>
      <c r="X36" s="67"/>
      <c r="Y36" s="97"/>
      <c r="Z36" s="103"/>
      <c r="AA36" s="104"/>
      <c r="AB36" s="105"/>
      <c r="AC36" s="90"/>
      <c r="AD36" s="68"/>
      <c r="AE36" s="66"/>
      <c r="AF36" s="66"/>
      <c r="AG36" s="69"/>
    </row>
    <row r="37" spans="1:33" s="9" customFormat="1" ht="12.75" x14ac:dyDescent="0.25">
      <c r="A37" s="52">
        <v>-20</v>
      </c>
      <c r="B37" s="50"/>
      <c r="C37" s="114" t="s">
        <v>9</v>
      </c>
      <c r="D37" s="116"/>
      <c r="E37" s="118"/>
      <c r="F37" s="59"/>
      <c r="G37" s="59"/>
      <c r="H37" s="120"/>
      <c r="I37" s="121"/>
      <c r="J37" s="120"/>
      <c r="K37" s="121"/>
      <c r="L37" s="120"/>
      <c r="M37" s="121"/>
      <c r="N37" s="120"/>
      <c r="O37" s="121"/>
      <c r="P37" s="120"/>
      <c r="Q37" s="121"/>
      <c r="R37" s="120"/>
      <c r="S37" s="121"/>
      <c r="T37" s="120"/>
      <c r="U37" s="121"/>
      <c r="V37" s="120"/>
      <c r="W37" s="121"/>
      <c r="X37" s="120"/>
      <c r="Y37" s="121"/>
      <c r="Z37" s="106"/>
      <c r="AA37" s="107"/>
      <c r="AB37" s="108"/>
      <c r="AC37" s="90"/>
      <c r="AD37" s="84"/>
      <c r="AE37" s="59"/>
      <c r="AF37" s="60"/>
      <c r="AG37" s="30"/>
    </row>
    <row r="38" spans="1:33" s="8" customFormat="1" ht="13.5" thickBot="1" x14ac:dyDescent="0.3">
      <c r="C38" s="4" t="s">
        <v>6</v>
      </c>
      <c r="D38" s="4"/>
      <c r="E38" s="4"/>
      <c r="F38" s="7">
        <f t="shared" ref="F38:AF38" si="4">SUM(F9:F37)</f>
        <v>7831000</v>
      </c>
      <c r="G38" s="7">
        <f t="shared" si="4"/>
        <v>1000000</v>
      </c>
      <c r="H38" s="5">
        <f t="shared" si="4"/>
        <v>2415000</v>
      </c>
      <c r="I38" s="93"/>
      <c r="J38" s="5">
        <f>SUM(J9:J37)</f>
        <v>2500000</v>
      </c>
      <c r="K38" s="93"/>
      <c r="L38" s="5">
        <f t="shared" si="4"/>
        <v>2500000</v>
      </c>
      <c r="M38" s="93"/>
      <c r="N38" s="5">
        <f t="shared" si="4"/>
        <v>2500000</v>
      </c>
      <c r="O38" s="93"/>
      <c r="P38" s="5">
        <f t="shared" si="4"/>
        <v>2500000</v>
      </c>
      <c r="Q38" s="93"/>
      <c r="R38" s="5">
        <f t="shared" si="4"/>
        <v>2500000</v>
      </c>
      <c r="S38" s="93"/>
      <c r="T38" s="5">
        <f t="shared" si="4"/>
        <v>1710000</v>
      </c>
      <c r="U38" s="93"/>
      <c r="V38" s="5">
        <f t="shared" si="4"/>
        <v>2465000</v>
      </c>
      <c r="W38" s="93"/>
      <c r="X38" s="5">
        <f t="shared" si="4"/>
        <v>2500000</v>
      </c>
      <c r="Y38" s="93"/>
      <c r="Z38" s="109"/>
      <c r="AA38" s="109"/>
      <c r="AB38" s="110">
        <f>AVERAGE(H38:X38)</f>
        <v>2398888.888888889</v>
      </c>
      <c r="AC38" s="90"/>
      <c r="AD38" s="6">
        <f t="shared" si="4"/>
        <v>0</v>
      </c>
      <c r="AE38" s="7">
        <f t="shared" si="4"/>
        <v>0</v>
      </c>
      <c r="AF38" s="7">
        <f t="shared" si="4"/>
        <v>0</v>
      </c>
      <c r="AG38" s="29"/>
    </row>
    <row r="39" spans="1:33" ht="7.5" customHeight="1" thickTop="1" x14ac:dyDescent="0.25">
      <c r="C39" s="26"/>
      <c r="D39" s="26"/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AC39" s="87"/>
      <c r="AD39" s="27"/>
      <c r="AE39" s="27"/>
      <c r="AF39" s="27"/>
    </row>
    <row r="40" spans="1:33" x14ac:dyDescent="0.25">
      <c r="C40" s="33" t="s">
        <v>39</v>
      </c>
      <c r="D40" s="26"/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AC40" s="87"/>
      <c r="AD40" s="27"/>
      <c r="AE40" s="27"/>
      <c r="AF40" s="27"/>
    </row>
    <row r="41" spans="1:33" x14ac:dyDescent="0.25">
      <c r="C41" s="33" t="s">
        <v>40</v>
      </c>
      <c r="D41" s="26"/>
      <c r="E41" s="26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AD41" s="27"/>
      <c r="AE41" s="27"/>
      <c r="AF41" s="27"/>
    </row>
    <row r="42" spans="1:33" x14ac:dyDescent="0.25">
      <c r="C42" s="33" t="s">
        <v>56</v>
      </c>
      <c r="D42" s="26"/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AD42" s="27"/>
      <c r="AE42" s="27"/>
      <c r="AF42" s="27"/>
    </row>
    <row r="43" spans="1:33" x14ac:dyDescent="0.25">
      <c r="A43" s="91"/>
      <c r="C43" s="92" t="s">
        <v>85</v>
      </c>
      <c r="D43" s="26"/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AD43" s="27"/>
      <c r="AE43" s="27"/>
      <c r="AF43" s="27"/>
    </row>
    <row r="44" spans="1:33" s="28" customFormat="1" ht="30" customHeight="1" x14ac:dyDescent="0.25"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</sheetData>
  <mergeCells count="4">
    <mergeCell ref="C1:AF1"/>
    <mergeCell ref="C2:AF2"/>
    <mergeCell ref="C3:AF3"/>
    <mergeCell ref="C4:AF4"/>
  </mergeCells>
  <conditionalFormatting sqref="AD6 X5 J5 AA5:AC5">
    <cfRule type="containsText" dxfId="47" priority="22" operator="containsText" text="Balanced Budget">
      <formula>NOT(ISERROR(SEARCH("Balanced Budget",J5)))</formula>
    </cfRule>
    <cfRule type="containsText" dxfId="46" priority="23" operator="containsText" text="Under Budget">
      <formula>NOT(ISERROR(SEARCH("Under Budget",J5)))</formula>
    </cfRule>
    <cfRule type="containsText" dxfId="45" priority="24" operator="containsText" text="Over Budget">
      <formula>NOT(ISERROR(SEARCH("Over Budget",J5)))</formula>
    </cfRule>
  </conditionalFormatting>
  <conditionalFormatting sqref="L5:N5 P5 R5 T5">
    <cfRule type="containsText" dxfId="44" priority="19" operator="containsText" text="Balanced Budget">
      <formula>NOT(ISERROR(SEARCH("Balanced Budget",L5)))</formula>
    </cfRule>
    <cfRule type="containsText" dxfId="43" priority="20" operator="containsText" text="Under Budget">
      <formula>NOT(ISERROR(SEARCH("Under Budget",L5)))</formula>
    </cfRule>
    <cfRule type="containsText" dxfId="42" priority="21" operator="containsText" text="Over Budget">
      <formula>NOT(ISERROR(SEARCH("Over Budget",L5)))</formula>
    </cfRule>
  </conditionalFormatting>
  <conditionalFormatting sqref="V5">
    <cfRule type="containsText" dxfId="41" priority="16" operator="containsText" text="Balanced Budget">
      <formula>NOT(ISERROR(SEARCH("Balanced Budget",V5)))</formula>
    </cfRule>
    <cfRule type="containsText" dxfId="40" priority="17" operator="containsText" text="Under Budget">
      <formula>NOT(ISERROR(SEARCH("Under Budget",V5)))</formula>
    </cfRule>
    <cfRule type="containsText" dxfId="39" priority="18" operator="containsText" text="Over Budget">
      <formula>NOT(ISERROR(SEARCH("Over Budget",V5)))</formula>
    </cfRule>
  </conditionalFormatting>
  <conditionalFormatting sqref="Z5">
    <cfRule type="containsText" dxfId="38" priority="13" operator="containsText" text="Balanced Budget">
      <formula>NOT(ISERROR(SEARCH("Balanced Budget",Z5)))</formula>
    </cfRule>
    <cfRule type="containsText" dxfId="37" priority="14" operator="containsText" text="Under Budget">
      <formula>NOT(ISERROR(SEARCH("Under Budget",Z5)))</formula>
    </cfRule>
    <cfRule type="containsText" dxfId="36" priority="15" operator="containsText" text="Over Budget">
      <formula>NOT(ISERROR(SEARCH("Over Budget",Z5)))</formula>
    </cfRule>
  </conditionalFormatting>
  <conditionalFormatting sqref="K5">
    <cfRule type="containsText" dxfId="35" priority="10" operator="containsText" text="Balanced Budget">
      <formula>NOT(ISERROR(SEARCH("Balanced Budget",K5)))</formula>
    </cfRule>
    <cfRule type="containsText" dxfId="34" priority="11" operator="containsText" text="Under Budget">
      <formula>NOT(ISERROR(SEARCH("Under Budget",K5)))</formula>
    </cfRule>
    <cfRule type="containsText" dxfId="33" priority="12" operator="containsText" text="Over Budget">
      <formula>NOT(ISERROR(SEARCH("Over Budget",K5)))</formula>
    </cfRule>
  </conditionalFormatting>
  <conditionalFormatting sqref="I5">
    <cfRule type="containsText" dxfId="32" priority="7" operator="containsText" text="Balanced Budget">
      <formula>NOT(ISERROR(SEARCH("Balanced Budget",I5)))</formula>
    </cfRule>
    <cfRule type="containsText" dxfId="31" priority="8" operator="containsText" text="Under Budget">
      <formula>NOT(ISERROR(SEARCH("Under Budget",I5)))</formula>
    </cfRule>
    <cfRule type="containsText" dxfId="30" priority="9" operator="containsText" text="Over Budget">
      <formula>NOT(ISERROR(SEARCH("Over Budget",I5)))</formula>
    </cfRule>
  </conditionalFormatting>
  <conditionalFormatting sqref="W5 U5 S5 Q5 O5">
    <cfRule type="containsText" dxfId="29" priority="4" operator="containsText" text="Balanced Budget">
      <formula>NOT(ISERROR(SEARCH("Balanced Budget",O5)))</formula>
    </cfRule>
    <cfRule type="containsText" dxfId="28" priority="5" operator="containsText" text="Under Budget">
      <formula>NOT(ISERROR(SEARCH("Under Budget",O5)))</formula>
    </cfRule>
    <cfRule type="containsText" dxfId="27" priority="6" operator="containsText" text="Over Budget">
      <formula>NOT(ISERROR(SEARCH("Over Budget",O5)))</formula>
    </cfRule>
  </conditionalFormatting>
  <conditionalFormatting sqref="Y5">
    <cfRule type="containsText" dxfId="26" priority="1" operator="containsText" text="Balanced Budget">
      <formula>NOT(ISERROR(SEARCH("Balanced Budget",Y5)))</formula>
    </cfRule>
    <cfRule type="containsText" dxfId="25" priority="2" operator="containsText" text="Under Budget">
      <formula>NOT(ISERROR(SEARCH("Under Budget",Y5)))</formula>
    </cfRule>
    <cfRule type="containsText" dxfId="24" priority="3" operator="containsText" text="Over Budget">
      <formula>NOT(ISERROR(SEARCH("Over Budget",Y5)))</formula>
    </cfRule>
  </conditionalFormatting>
  <pageMargins left="0.7" right="0.7" top="0.75" bottom="0.75" header="0.3" footer="0.3"/>
  <pageSetup paperSize="17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4"/>
  <sheetViews>
    <sheetView zoomScale="115" zoomScaleNormal="115" zoomScaleSheetLayoutView="115" workbookViewId="0">
      <pane xSplit="3" ySplit="8" topLeftCell="G9" activePane="bottomRight" state="frozen"/>
      <selection pane="topRight" activeCell="D1" sqref="D1"/>
      <selection pane="bottomLeft" activeCell="A9" sqref="A9"/>
      <selection pane="bottomRight" activeCell="Z36" sqref="Z36"/>
    </sheetView>
  </sheetViews>
  <sheetFormatPr defaultRowHeight="15" x14ac:dyDescent="0.25"/>
  <cols>
    <col min="1" max="1" width="6" style="1" customWidth="1"/>
    <col min="2" max="2" width="1" style="1" customWidth="1"/>
    <col min="3" max="3" width="45.140625" style="1" customWidth="1"/>
    <col min="4" max="5" width="24.85546875" style="1" customWidth="1"/>
    <col min="6" max="7" width="13.28515625" style="2" customWidth="1"/>
    <col min="8" max="8" width="13" style="3" customWidth="1"/>
    <col min="9" max="9" width="68.28515625" style="3" hidden="1" customWidth="1"/>
    <col min="10" max="10" width="13" style="3" customWidth="1"/>
    <col min="11" max="11" width="68.28515625" style="3" hidden="1" customWidth="1"/>
    <col min="12" max="12" width="13" style="3" customWidth="1"/>
    <col min="13" max="13" width="68.28515625" style="3" hidden="1" customWidth="1"/>
    <col min="14" max="14" width="13" style="3" customWidth="1"/>
    <col min="15" max="15" width="68.28515625" style="3" hidden="1" customWidth="1"/>
    <col min="16" max="16" width="13" style="3" customWidth="1"/>
    <col min="17" max="17" width="68.28515625" style="3" hidden="1" customWidth="1"/>
    <col min="18" max="18" width="13" style="3" customWidth="1"/>
    <col min="19" max="19" width="68.28515625" style="3" hidden="1" customWidth="1"/>
    <col min="20" max="20" width="13" style="3" customWidth="1"/>
    <col min="21" max="21" width="68.28515625" style="3" hidden="1" customWidth="1"/>
    <col min="22" max="22" width="13" style="3" customWidth="1"/>
    <col min="23" max="23" width="68.28515625" style="3" hidden="1" customWidth="1"/>
    <col min="24" max="24" width="13" style="3" customWidth="1"/>
    <col min="25" max="25" width="68.28515625" style="3" hidden="1" customWidth="1"/>
    <col min="26" max="28" width="12.7109375" style="3" customWidth="1"/>
    <col min="29" max="29" width="2.7109375" style="85" customWidth="1"/>
    <col min="30" max="30" width="15.28515625" style="3" customWidth="1"/>
    <col min="31" max="32" width="15.28515625" style="2" customWidth="1"/>
    <col min="33" max="33" width="4.85546875" style="28" customWidth="1"/>
    <col min="34" max="16384" width="9.140625" style="1"/>
  </cols>
  <sheetData>
    <row r="1" spans="1:36" ht="21" x14ac:dyDescent="0.25">
      <c r="C1" s="209" t="s">
        <v>19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1"/>
    </row>
    <row r="2" spans="1:36" ht="21" x14ac:dyDescent="0.25">
      <c r="C2" s="212" t="s">
        <v>110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4"/>
    </row>
    <row r="3" spans="1:36" ht="15" customHeight="1" x14ac:dyDescent="0.25">
      <c r="C3" s="221" t="s">
        <v>120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3"/>
    </row>
    <row r="4" spans="1:36" ht="15" customHeight="1" x14ac:dyDescent="0.25">
      <c r="C4" s="224" t="s">
        <v>121</v>
      </c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6"/>
    </row>
    <row r="5" spans="1:36" ht="13.5" customHeight="1" x14ac:dyDescent="0.25">
      <c r="C5" s="24"/>
      <c r="D5" s="24"/>
      <c r="E5" s="24"/>
      <c r="F5" s="24"/>
      <c r="G5" s="24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77"/>
      <c r="AA5" s="77"/>
      <c r="AB5" s="77"/>
      <c r="AC5" s="86"/>
      <c r="AD5" s="25"/>
      <c r="AE5" s="24"/>
      <c r="AF5" s="24"/>
    </row>
    <row r="6" spans="1:36" ht="6" customHeight="1" x14ac:dyDescent="0.25">
      <c r="C6" s="26"/>
      <c r="D6" s="26"/>
      <c r="E6" s="26"/>
      <c r="F6" s="27"/>
      <c r="G6" s="27"/>
      <c r="H6" s="27"/>
      <c r="J6" s="27"/>
      <c r="AC6" s="87"/>
      <c r="AD6" s="25" t="str">
        <f>IF(AD38=0, "", IF(AD38&gt;AD7, "Over Budget", IF(AD38&lt;AD7, "Under Budget", IF(AD7=AD38, "Balanced Budget"))))</f>
        <v/>
      </c>
      <c r="AE6" s="27"/>
      <c r="AF6" s="27"/>
    </row>
    <row r="7" spans="1:36" s="8" customFormat="1" ht="13.5" thickBot="1" x14ac:dyDescent="0.3">
      <c r="C7" s="4" t="s">
        <v>45</v>
      </c>
      <c r="D7" s="4"/>
      <c r="E7" s="4"/>
      <c r="F7" s="7">
        <f>F38</f>
        <v>7831000</v>
      </c>
      <c r="G7" s="11">
        <f>G38</f>
        <v>1000000</v>
      </c>
      <c r="H7" s="5">
        <v>2500000</v>
      </c>
      <c r="I7" s="93"/>
      <c r="J7" s="5">
        <v>2500000</v>
      </c>
      <c r="K7" s="93"/>
      <c r="L7" s="5">
        <v>2500000</v>
      </c>
      <c r="M7" s="93"/>
      <c r="N7" s="5">
        <v>2500000</v>
      </c>
      <c r="O7" s="93"/>
      <c r="P7" s="5">
        <v>2500000</v>
      </c>
      <c r="Q7" s="93"/>
      <c r="R7" s="5">
        <v>2500000</v>
      </c>
      <c r="S7" s="93"/>
      <c r="T7" s="5">
        <v>2500000</v>
      </c>
      <c r="U7" s="93"/>
      <c r="V7" s="5">
        <v>2500000</v>
      </c>
      <c r="W7" s="93"/>
      <c r="X7" s="5">
        <v>2500000</v>
      </c>
      <c r="Y7" s="93"/>
      <c r="Z7" s="78"/>
      <c r="AA7" s="78"/>
      <c r="AB7" s="78"/>
      <c r="AC7" s="88"/>
      <c r="AD7" s="6">
        <v>1000000</v>
      </c>
      <c r="AE7" s="7">
        <f t="shared" ref="AE7:AF7" si="0">AE38</f>
        <v>0</v>
      </c>
      <c r="AF7" s="7">
        <f t="shared" si="0"/>
        <v>0</v>
      </c>
      <c r="AG7" s="29"/>
    </row>
    <row r="8" spans="1:36" s="171" customFormat="1" ht="75" customHeight="1" thickTop="1" thickBot="1" x14ac:dyDescent="0.3">
      <c r="C8" s="172"/>
      <c r="D8" s="173" t="s">
        <v>21</v>
      </c>
      <c r="E8" s="174" t="s">
        <v>69</v>
      </c>
      <c r="F8" s="175" t="s">
        <v>20</v>
      </c>
      <c r="G8" s="175" t="s">
        <v>4</v>
      </c>
      <c r="H8" s="176" t="s">
        <v>111</v>
      </c>
      <c r="I8" s="177" t="s">
        <v>102</v>
      </c>
      <c r="J8" s="176" t="s">
        <v>112</v>
      </c>
      <c r="K8" s="177" t="s">
        <v>102</v>
      </c>
      <c r="L8" s="176" t="s">
        <v>113</v>
      </c>
      <c r="M8" s="177" t="s">
        <v>102</v>
      </c>
      <c r="N8" s="176" t="s">
        <v>114</v>
      </c>
      <c r="O8" s="177" t="s">
        <v>102</v>
      </c>
      <c r="P8" s="176" t="s">
        <v>115</v>
      </c>
      <c r="Q8" s="177" t="s">
        <v>102</v>
      </c>
      <c r="R8" s="176" t="s">
        <v>116</v>
      </c>
      <c r="S8" s="177" t="s">
        <v>102</v>
      </c>
      <c r="T8" s="176" t="s">
        <v>117</v>
      </c>
      <c r="U8" s="177" t="s">
        <v>102</v>
      </c>
      <c r="V8" s="176" t="s">
        <v>118</v>
      </c>
      <c r="W8" s="177" t="s">
        <v>102</v>
      </c>
      <c r="X8" s="176" t="s">
        <v>119</v>
      </c>
      <c r="Y8" s="177" t="s">
        <v>102</v>
      </c>
      <c r="Z8" s="178" t="s">
        <v>83</v>
      </c>
      <c r="AA8" s="178" t="s">
        <v>84</v>
      </c>
      <c r="AB8" s="178" t="s">
        <v>82</v>
      </c>
      <c r="AC8" s="179"/>
      <c r="AD8" s="180" t="s">
        <v>44</v>
      </c>
      <c r="AE8" s="175" t="s">
        <v>16</v>
      </c>
      <c r="AF8" s="175" t="s">
        <v>5</v>
      </c>
      <c r="AG8" s="181"/>
      <c r="AJ8" s="182"/>
    </row>
    <row r="9" spans="1:36" s="138" customFormat="1" ht="30" customHeight="1" x14ac:dyDescent="0.25">
      <c r="A9" s="123">
        <v>-1</v>
      </c>
      <c r="B9" s="124"/>
      <c r="C9" s="125" t="s">
        <v>79</v>
      </c>
      <c r="D9" s="126" t="s">
        <v>24</v>
      </c>
      <c r="E9" s="127" t="s">
        <v>67</v>
      </c>
      <c r="F9" s="128">
        <v>500000</v>
      </c>
      <c r="G9" s="128">
        <v>500000</v>
      </c>
      <c r="H9" s="129">
        <v>500000</v>
      </c>
      <c r="I9" s="130"/>
      <c r="J9" s="129">
        <v>500000</v>
      </c>
      <c r="K9" s="130"/>
      <c r="L9" s="129">
        <v>500000</v>
      </c>
      <c r="M9" s="130" t="s">
        <v>86</v>
      </c>
      <c r="N9" s="129">
        <v>500000</v>
      </c>
      <c r="O9" s="130"/>
      <c r="P9" s="129">
        <v>500000</v>
      </c>
      <c r="Q9" s="130"/>
      <c r="R9" s="129">
        <v>990000</v>
      </c>
      <c r="S9" s="130"/>
      <c r="T9" s="129">
        <v>500000</v>
      </c>
      <c r="U9" s="130"/>
      <c r="V9" s="129">
        <v>500000</v>
      </c>
      <c r="W9" s="130"/>
      <c r="X9" s="129">
        <v>500000</v>
      </c>
      <c r="Y9" s="130"/>
      <c r="Z9" s="131">
        <f>COUNT(H9:X9)</f>
        <v>9</v>
      </c>
      <c r="AA9" s="132">
        <f>COUNT(H9:X9)/9</f>
        <v>1</v>
      </c>
      <c r="AB9" s="133">
        <f>AVERAGE(H9:X9)</f>
        <v>554444.4444444445</v>
      </c>
      <c r="AC9" s="134"/>
      <c r="AD9" s="135"/>
      <c r="AE9" s="128"/>
      <c r="AF9" s="136"/>
      <c r="AG9" s="137"/>
    </row>
    <row r="10" spans="1:36" s="138" customFormat="1" ht="30" customHeight="1" x14ac:dyDescent="0.25">
      <c r="A10" s="139">
        <v>-2</v>
      </c>
      <c r="B10" s="140"/>
      <c r="C10" s="141" t="s">
        <v>15</v>
      </c>
      <c r="D10" s="142"/>
      <c r="E10" s="127"/>
      <c r="F10" s="143"/>
      <c r="G10" s="143"/>
      <c r="H10" s="144"/>
      <c r="I10" s="145"/>
      <c r="J10" s="144"/>
      <c r="K10" s="145"/>
      <c r="L10" s="144"/>
      <c r="M10" s="145"/>
      <c r="N10" s="144"/>
      <c r="O10" s="145"/>
      <c r="P10" s="144"/>
      <c r="Q10" s="145"/>
      <c r="R10" s="144"/>
      <c r="S10" s="145"/>
      <c r="T10" s="144"/>
      <c r="U10" s="145"/>
      <c r="V10" s="144"/>
      <c r="W10" s="145"/>
      <c r="X10" s="146"/>
      <c r="Y10" s="145"/>
      <c r="Z10" s="147"/>
      <c r="AA10" s="148"/>
      <c r="AB10" s="149"/>
      <c r="AC10" s="134"/>
      <c r="AD10" s="150"/>
      <c r="AE10" s="143"/>
      <c r="AF10" s="151"/>
      <c r="AG10" s="137"/>
    </row>
    <row r="11" spans="1:36" s="138" customFormat="1" ht="30" customHeight="1" x14ac:dyDescent="0.25">
      <c r="A11" s="139">
        <v>-3</v>
      </c>
      <c r="B11" s="140"/>
      <c r="C11" s="152" t="s">
        <v>46</v>
      </c>
      <c r="D11" s="142" t="s">
        <v>22</v>
      </c>
      <c r="E11" s="127" t="s">
        <v>61</v>
      </c>
      <c r="F11" s="143">
        <v>998000</v>
      </c>
      <c r="G11" s="143">
        <v>0</v>
      </c>
      <c r="H11" s="144"/>
      <c r="I11" s="145"/>
      <c r="J11" s="144"/>
      <c r="K11" s="145"/>
      <c r="L11" s="144">
        <v>40000</v>
      </c>
      <c r="M11" s="145" t="s">
        <v>87</v>
      </c>
      <c r="N11" s="144"/>
      <c r="O11" s="145"/>
      <c r="P11" s="144">
        <v>40000</v>
      </c>
      <c r="Q11" s="145"/>
      <c r="R11" s="144"/>
      <c r="S11" s="145"/>
      <c r="T11" s="144"/>
      <c r="U11" s="145"/>
      <c r="V11" s="144"/>
      <c r="W11" s="145"/>
      <c r="X11" s="146"/>
      <c r="Y11" s="145"/>
      <c r="Z11" s="147">
        <f t="shared" ref="Z11:Z27" si="1">COUNT(H11:X11)</f>
        <v>2</v>
      </c>
      <c r="AA11" s="148">
        <f t="shared" ref="AA11:AA27" si="2">COUNT(H11:X11)/9</f>
        <v>0.22222222222222221</v>
      </c>
      <c r="AB11" s="149">
        <f t="shared" ref="AB11:AB27" si="3">AVERAGE(H11:X11)</f>
        <v>40000</v>
      </c>
      <c r="AC11" s="134"/>
      <c r="AD11" s="150"/>
      <c r="AE11" s="143"/>
      <c r="AF11" s="151"/>
      <c r="AG11" s="153"/>
    </row>
    <row r="12" spans="1:36" s="138" customFormat="1" ht="30" customHeight="1" x14ac:dyDescent="0.25">
      <c r="A12" s="139">
        <v>-4</v>
      </c>
      <c r="B12" s="140"/>
      <c r="C12" s="152" t="s">
        <v>47</v>
      </c>
      <c r="D12" s="142" t="s">
        <v>23</v>
      </c>
      <c r="E12" s="127" t="s">
        <v>62</v>
      </c>
      <c r="F12" s="143">
        <v>725000</v>
      </c>
      <c r="G12" s="143">
        <v>0</v>
      </c>
      <c r="H12" s="144"/>
      <c r="I12" s="145"/>
      <c r="J12" s="144"/>
      <c r="K12" s="145"/>
      <c r="L12" s="144">
        <v>150000</v>
      </c>
      <c r="M12" s="145"/>
      <c r="N12" s="144">
        <v>310000</v>
      </c>
      <c r="O12" s="145"/>
      <c r="P12" s="144">
        <v>725000</v>
      </c>
      <c r="Q12" s="145"/>
      <c r="R12" s="144"/>
      <c r="S12" s="145"/>
      <c r="T12" s="144">
        <v>100000</v>
      </c>
      <c r="U12" s="145"/>
      <c r="V12" s="144"/>
      <c r="W12" s="145"/>
      <c r="X12" s="146">
        <v>230000</v>
      </c>
      <c r="Y12" s="145"/>
      <c r="Z12" s="147">
        <f t="shared" si="1"/>
        <v>5</v>
      </c>
      <c r="AA12" s="148">
        <f t="shared" si="2"/>
        <v>0.55555555555555558</v>
      </c>
      <c r="AB12" s="149">
        <f t="shared" si="3"/>
        <v>303000</v>
      </c>
      <c r="AC12" s="134"/>
      <c r="AD12" s="150"/>
      <c r="AE12" s="143"/>
      <c r="AF12" s="151"/>
      <c r="AG12" s="137"/>
    </row>
    <row r="13" spans="1:36" s="138" customFormat="1" ht="30" customHeight="1" x14ac:dyDescent="0.25">
      <c r="A13" s="139">
        <v>-5</v>
      </c>
      <c r="B13" s="140"/>
      <c r="C13" s="154" t="s">
        <v>103</v>
      </c>
      <c r="D13" s="155" t="s">
        <v>54</v>
      </c>
      <c r="E13" s="127" t="s">
        <v>63</v>
      </c>
      <c r="F13" s="156">
        <v>40000</v>
      </c>
      <c r="G13" s="143">
        <v>0</v>
      </c>
      <c r="H13" s="144"/>
      <c r="I13" s="145"/>
      <c r="J13" s="144"/>
      <c r="K13" s="145"/>
      <c r="L13" s="144">
        <v>30000</v>
      </c>
      <c r="M13" s="145"/>
      <c r="N13" s="144">
        <v>40000</v>
      </c>
      <c r="O13" s="145"/>
      <c r="P13" s="144">
        <v>40000</v>
      </c>
      <c r="Q13" s="145"/>
      <c r="R13" s="144"/>
      <c r="S13" s="145"/>
      <c r="T13" s="144">
        <v>40000</v>
      </c>
      <c r="U13" s="145"/>
      <c r="V13" s="144">
        <v>40000</v>
      </c>
      <c r="W13" s="145"/>
      <c r="X13" s="146">
        <v>40000</v>
      </c>
      <c r="Y13" s="145"/>
      <c r="Z13" s="147">
        <f t="shared" si="1"/>
        <v>6</v>
      </c>
      <c r="AA13" s="148">
        <f t="shared" si="2"/>
        <v>0.66666666666666663</v>
      </c>
      <c r="AB13" s="149">
        <f t="shared" si="3"/>
        <v>38333.333333333336</v>
      </c>
      <c r="AC13" s="134"/>
      <c r="AD13" s="150"/>
      <c r="AE13" s="143"/>
      <c r="AF13" s="151"/>
      <c r="AG13" s="137"/>
    </row>
    <row r="14" spans="1:36" s="138" customFormat="1" ht="30" customHeight="1" x14ac:dyDescent="0.25">
      <c r="A14" s="139">
        <v>-6</v>
      </c>
      <c r="B14" s="140"/>
      <c r="C14" s="152" t="s">
        <v>48</v>
      </c>
      <c r="D14" s="142" t="s">
        <v>25</v>
      </c>
      <c r="E14" s="127" t="s">
        <v>64</v>
      </c>
      <c r="F14" s="143">
        <v>1388000</v>
      </c>
      <c r="G14" s="143">
        <v>0</v>
      </c>
      <c r="H14" s="144"/>
      <c r="I14" s="145"/>
      <c r="J14" s="144"/>
      <c r="K14" s="145"/>
      <c r="L14" s="144"/>
      <c r="M14" s="145" t="s">
        <v>88</v>
      </c>
      <c r="N14" s="144"/>
      <c r="O14" s="145"/>
      <c r="P14" s="144">
        <v>40000</v>
      </c>
      <c r="Q14" s="145"/>
      <c r="R14" s="144"/>
      <c r="S14" s="145"/>
      <c r="T14" s="144"/>
      <c r="U14" s="145"/>
      <c r="V14" s="144"/>
      <c r="W14" s="145"/>
      <c r="X14" s="146"/>
      <c r="Y14" s="145"/>
      <c r="Z14" s="147">
        <f t="shared" si="1"/>
        <v>1</v>
      </c>
      <c r="AA14" s="148">
        <f t="shared" si="2"/>
        <v>0.1111111111111111</v>
      </c>
      <c r="AB14" s="149">
        <f t="shared" si="3"/>
        <v>40000</v>
      </c>
      <c r="AC14" s="134"/>
      <c r="AD14" s="150"/>
      <c r="AE14" s="143"/>
      <c r="AF14" s="151"/>
      <c r="AG14" s="137"/>
    </row>
    <row r="15" spans="1:36" s="138" customFormat="1" ht="30" customHeight="1" x14ac:dyDescent="0.25">
      <c r="A15" s="139">
        <v>-7</v>
      </c>
      <c r="B15" s="140"/>
      <c r="C15" s="152" t="s">
        <v>17</v>
      </c>
      <c r="D15" s="142" t="s">
        <v>30</v>
      </c>
      <c r="E15" s="127" t="s">
        <v>61</v>
      </c>
      <c r="F15" s="143">
        <v>250000</v>
      </c>
      <c r="G15" s="143">
        <v>0</v>
      </c>
      <c r="H15" s="144"/>
      <c r="I15" s="145"/>
      <c r="J15" s="144"/>
      <c r="K15" s="145"/>
      <c r="L15" s="144"/>
      <c r="M15" s="145" t="s">
        <v>89</v>
      </c>
      <c r="N15" s="144">
        <v>200000</v>
      </c>
      <c r="O15" s="145"/>
      <c r="P15" s="144">
        <v>100000</v>
      </c>
      <c r="Q15" s="145"/>
      <c r="R15" s="144"/>
      <c r="S15" s="145"/>
      <c r="T15" s="144"/>
      <c r="U15" s="145"/>
      <c r="V15" s="144"/>
      <c r="W15" s="145"/>
      <c r="X15" s="146"/>
      <c r="Y15" s="145"/>
      <c r="Z15" s="147">
        <f t="shared" si="1"/>
        <v>2</v>
      </c>
      <c r="AA15" s="148">
        <f t="shared" si="2"/>
        <v>0.22222222222222221</v>
      </c>
      <c r="AB15" s="149">
        <f t="shared" si="3"/>
        <v>150000</v>
      </c>
      <c r="AC15" s="134"/>
      <c r="AD15" s="150"/>
      <c r="AE15" s="143"/>
      <c r="AF15" s="151"/>
      <c r="AG15" s="137"/>
    </row>
    <row r="16" spans="1:36" s="138" customFormat="1" ht="30" customHeight="1" x14ac:dyDescent="0.25">
      <c r="A16" s="139">
        <v>-8</v>
      </c>
      <c r="B16" s="140"/>
      <c r="C16" s="152" t="s">
        <v>14</v>
      </c>
      <c r="D16" s="142" t="s">
        <v>30</v>
      </c>
      <c r="E16" s="127" t="s">
        <v>64</v>
      </c>
      <c r="F16" s="143">
        <v>100000</v>
      </c>
      <c r="G16" s="143">
        <v>0</v>
      </c>
      <c r="H16" s="144"/>
      <c r="I16" s="145"/>
      <c r="J16" s="144"/>
      <c r="K16" s="145"/>
      <c r="L16" s="144"/>
      <c r="M16" s="145"/>
      <c r="N16" s="144">
        <v>50000</v>
      </c>
      <c r="O16" s="145"/>
      <c r="P16" s="144">
        <v>50000</v>
      </c>
      <c r="Q16" s="145"/>
      <c r="R16" s="144"/>
      <c r="S16" s="145"/>
      <c r="T16" s="144"/>
      <c r="U16" s="145"/>
      <c r="V16" s="144">
        <v>100000</v>
      </c>
      <c r="W16" s="145"/>
      <c r="X16" s="146"/>
      <c r="Y16" s="145"/>
      <c r="Z16" s="147">
        <f t="shared" si="1"/>
        <v>3</v>
      </c>
      <c r="AA16" s="148">
        <f t="shared" si="2"/>
        <v>0.33333333333333331</v>
      </c>
      <c r="AB16" s="149">
        <f t="shared" si="3"/>
        <v>66666.666666666672</v>
      </c>
      <c r="AC16" s="134"/>
      <c r="AD16" s="150"/>
      <c r="AE16" s="143"/>
      <c r="AF16" s="151"/>
      <c r="AG16" s="137"/>
    </row>
    <row r="17" spans="1:33" s="138" customFormat="1" ht="30" customHeight="1" x14ac:dyDescent="0.25">
      <c r="A17" s="139">
        <v>-9</v>
      </c>
      <c r="B17" s="140"/>
      <c r="C17" s="157" t="s">
        <v>41</v>
      </c>
      <c r="D17" s="142" t="s">
        <v>32</v>
      </c>
      <c r="E17" s="127" t="s">
        <v>57</v>
      </c>
      <c r="F17" s="143">
        <v>300000</v>
      </c>
      <c r="G17" s="143">
        <v>0</v>
      </c>
      <c r="H17" s="144"/>
      <c r="I17" s="145"/>
      <c r="J17" s="144"/>
      <c r="K17" s="145"/>
      <c r="L17" s="144"/>
      <c r="M17" s="145" t="s">
        <v>90</v>
      </c>
      <c r="N17" s="144">
        <v>300000</v>
      </c>
      <c r="O17" s="145"/>
      <c r="P17" s="144">
        <v>20000</v>
      </c>
      <c r="Q17" s="145"/>
      <c r="R17" s="144"/>
      <c r="S17" s="145"/>
      <c r="T17" s="144"/>
      <c r="U17" s="145"/>
      <c r="V17" s="144">
        <v>300000</v>
      </c>
      <c r="W17" s="145"/>
      <c r="X17" s="146"/>
      <c r="Y17" s="145"/>
      <c r="Z17" s="147">
        <f t="shared" si="1"/>
        <v>3</v>
      </c>
      <c r="AA17" s="148">
        <f t="shared" si="2"/>
        <v>0.33333333333333331</v>
      </c>
      <c r="AB17" s="149">
        <f t="shared" si="3"/>
        <v>206666.66666666666</v>
      </c>
      <c r="AC17" s="134"/>
      <c r="AD17" s="150"/>
      <c r="AE17" s="143"/>
      <c r="AF17" s="151"/>
      <c r="AG17" s="137"/>
    </row>
    <row r="18" spans="1:33" s="138" customFormat="1" ht="30" customHeight="1" x14ac:dyDescent="0.25">
      <c r="A18" s="139">
        <v>-10</v>
      </c>
      <c r="B18" s="140"/>
      <c r="C18" s="157" t="s">
        <v>42</v>
      </c>
      <c r="D18" s="142" t="s">
        <v>43</v>
      </c>
      <c r="E18" s="127" t="s">
        <v>58</v>
      </c>
      <c r="F18" s="143">
        <v>260000</v>
      </c>
      <c r="G18" s="143">
        <v>0</v>
      </c>
      <c r="H18" s="144">
        <v>260000</v>
      </c>
      <c r="I18" s="145"/>
      <c r="J18" s="144"/>
      <c r="K18" s="145"/>
      <c r="L18" s="144">
        <v>200000</v>
      </c>
      <c r="M18" s="145" t="s">
        <v>91</v>
      </c>
      <c r="N18" s="144">
        <v>260000</v>
      </c>
      <c r="O18" s="145"/>
      <c r="P18" s="144">
        <v>30000</v>
      </c>
      <c r="Q18" s="145"/>
      <c r="R18" s="144">
        <v>260000</v>
      </c>
      <c r="S18" s="145"/>
      <c r="T18" s="144">
        <v>100000</v>
      </c>
      <c r="U18" s="145"/>
      <c r="V18" s="144">
        <v>260000</v>
      </c>
      <c r="W18" s="145"/>
      <c r="X18" s="146">
        <v>200000</v>
      </c>
      <c r="Y18" s="145"/>
      <c r="Z18" s="147">
        <f t="shared" si="1"/>
        <v>8</v>
      </c>
      <c r="AA18" s="148">
        <f t="shared" si="2"/>
        <v>0.88888888888888884</v>
      </c>
      <c r="AB18" s="149">
        <f t="shared" si="3"/>
        <v>196250</v>
      </c>
      <c r="AC18" s="134"/>
      <c r="AD18" s="150"/>
      <c r="AE18" s="143"/>
      <c r="AF18" s="151"/>
      <c r="AG18" s="137"/>
    </row>
    <row r="19" spans="1:33" s="138" customFormat="1" ht="30" customHeight="1" x14ac:dyDescent="0.25">
      <c r="A19" s="139">
        <v>-11</v>
      </c>
      <c r="B19" s="140"/>
      <c r="C19" s="157" t="s">
        <v>38</v>
      </c>
      <c r="D19" s="142" t="s">
        <v>34</v>
      </c>
      <c r="E19" s="127" t="s">
        <v>66</v>
      </c>
      <c r="F19" s="143">
        <v>400000</v>
      </c>
      <c r="G19" s="143">
        <v>0</v>
      </c>
      <c r="H19" s="144">
        <v>400000</v>
      </c>
      <c r="I19" s="145"/>
      <c r="J19" s="144"/>
      <c r="K19" s="145"/>
      <c r="L19" s="144">
        <v>400000</v>
      </c>
      <c r="M19" s="145" t="s">
        <v>92</v>
      </c>
      <c r="N19" s="144"/>
      <c r="O19" s="145"/>
      <c r="P19" s="144"/>
      <c r="Q19" s="145"/>
      <c r="R19" s="144"/>
      <c r="S19" s="145"/>
      <c r="T19" s="144"/>
      <c r="U19" s="145"/>
      <c r="V19" s="144"/>
      <c r="W19" s="145"/>
      <c r="X19" s="146"/>
      <c r="Y19" s="145"/>
      <c r="Z19" s="147">
        <f t="shared" si="1"/>
        <v>2</v>
      </c>
      <c r="AA19" s="148">
        <f t="shared" si="2"/>
        <v>0.22222222222222221</v>
      </c>
      <c r="AB19" s="149">
        <f t="shared" si="3"/>
        <v>400000</v>
      </c>
      <c r="AC19" s="134"/>
      <c r="AD19" s="150"/>
      <c r="AE19" s="143"/>
      <c r="AF19" s="151"/>
      <c r="AG19" s="137"/>
    </row>
    <row r="20" spans="1:33" s="138" customFormat="1" ht="30" customHeight="1" x14ac:dyDescent="0.25">
      <c r="A20" s="139">
        <v>-12</v>
      </c>
      <c r="B20" s="140"/>
      <c r="C20" s="157" t="s">
        <v>33</v>
      </c>
      <c r="D20" s="142" t="s">
        <v>31</v>
      </c>
      <c r="E20" s="127"/>
      <c r="F20" s="143">
        <v>55000</v>
      </c>
      <c r="G20" s="143">
        <v>0</v>
      </c>
      <c r="H20" s="144">
        <v>55000</v>
      </c>
      <c r="I20" s="145"/>
      <c r="J20" s="144"/>
      <c r="K20" s="145"/>
      <c r="L20" s="144">
        <v>55000</v>
      </c>
      <c r="M20" s="145" t="s">
        <v>93</v>
      </c>
      <c r="N20" s="144">
        <v>55000</v>
      </c>
      <c r="O20" s="145"/>
      <c r="P20" s="144">
        <v>40000</v>
      </c>
      <c r="Q20" s="145"/>
      <c r="R20" s="144"/>
      <c r="S20" s="145"/>
      <c r="T20" s="144"/>
      <c r="U20" s="145"/>
      <c r="V20" s="144">
        <v>55000</v>
      </c>
      <c r="W20" s="145"/>
      <c r="X20" s="146"/>
      <c r="Y20" s="145"/>
      <c r="Z20" s="147">
        <f t="shared" si="1"/>
        <v>5</v>
      </c>
      <c r="AA20" s="148">
        <f t="shared" si="2"/>
        <v>0.55555555555555558</v>
      </c>
      <c r="AB20" s="149">
        <f t="shared" si="3"/>
        <v>52000</v>
      </c>
      <c r="AC20" s="134"/>
      <c r="AD20" s="150"/>
      <c r="AE20" s="143"/>
      <c r="AF20" s="151"/>
      <c r="AG20" s="137"/>
    </row>
    <row r="21" spans="1:33" s="138" customFormat="1" ht="30" customHeight="1" x14ac:dyDescent="0.25">
      <c r="A21" s="139">
        <v>-13</v>
      </c>
      <c r="B21" s="140"/>
      <c r="C21" s="157" t="s">
        <v>104</v>
      </c>
      <c r="D21" s="142" t="s">
        <v>28</v>
      </c>
      <c r="E21" s="127" t="s">
        <v>59</v>
      </c>
      <c r="F21" s="156">
        <v>1000000</v>
      </c>
      <c r="G21" s="143">
        <v>100000</v>
      </c>
      <c r="H21" s="144">
        <v>250000</v>
      </c>
      <c r="I21" s="145"/>
      <c r="J21" s="144">
        <v>640000</v>
      </c>
      <c r="K21" s="145"/>
      <c r="L21" s="144">
        <v>350000</v>
      </c>
      <c r="M21" s="145"/>
      <c r="N21" s="144">
        <v>100000</v>
      </c>
      <c r="O21" s="145"/>
      <c r="P21" s="144">
        <v>100000</v>
      </c>
      <c r="Q21" s="145"/>
      <c r="R21" s="144"/>
      <c r="S21" s="145"/>
      <c r="T21" s="144">
        <v>200000</v>
      </c>
      <c r="U21" s="145"/>
      <c r="V21" s="144">
        <v>100000</v>
      </c>
      <c r="W21" s="145"/>
      <c r="X21" s="146">
        <v>350000</v>
      </c>
      <c r="Y21" s="145"/>
      <c r="Z21" s="147">
        <f t="shared" si="1"/>
        <v>8</v>
      </c>
      <c r="AA21" s="148">
        <f t="shared" si="2"/>
        <v>0.88888888888888884</v>
      </c>
      <c r="AB21" s="149">
        <f t="shared" si="3"/>
        <v>261250</v>
      </c>
      <c r="AC21" s="134"/>
      <c r="AD21" s="150"/>
      <c r="AE21" s="143"/>
      <c r="AF21" s="151"/>
      <c r="AG21" s="137"/>
    </row>
    <row r="22" spans="1:33" s="138" customFormat="1" ht="30" customHeight="1" x14ac:dyDescent="0.25">
      <c r="A22" s="139">
        <v>-14</v>
      </c>
      <c r="B22" s="140"/>
      <c r="C22" s="157" t="s">
        <v>105</v>
      </c>
      <c r="D22" s="142" t="s">
        <v>28</v>
      </c>
      <c r="E22" s="127" t="s">
        <v>65</v>
      </c>
      <c r="F22" s="156">
        <v>1000000</v>
      </c>
      <c r="G22" s="143">
        <v>165000</v>
      </c>
      <c r="H22" s="144">
        <v>250000</v>
      </c>
      <c r="I22" s="145"/>
      <c r="J22" s="144">
        <v>1000000</v>
      </c>
      <c r="K22" s="145"/>
      <c r="L22" s="144">
        <v>350000</v>
      </c>
      <c r="M22" s="145"/>
      <c r="N22" s="144">
        <v>150000</v>
      </c>
      <c r="O22" s="145"/>
      <c r="P22" s="144">
        <v>165000</v>
      </c>
      <c r="Q22" s="145"/>
      <c r="R22" s="144">
        <v>1000000</v>
      </c>
      <c r="S22" s="145"/>
      <c r="T22" s="144">
        <v>300000</v>
      </c>
      <c r="U22" s="145"/>
      <c r="V22" s="144">
        <v>450000</v>
      </c>
      <c r="W22" s="145"/>
      <c r="X22" s="146">
        <v>550000</v>
      </c>
      <c r="Y22" s="145"/>
      <c r="Z22" s="147">
        <f t="shared" si="1"/>
        <v>9</v>
      </c>
      <c r="AA22" s="148">
        <f t="shared" si="2"/>
        <v>1</v>
      </c>
      <c r="AB22" s="149">
        <f t="shared" si="3"/>
        <v>468333.33333333331</v>
      </c>
      <c r="AC22" s="134"/>
      <c r="AD22" s="150"/>
      <c r="AE22" s="143"/>
      <c r="AF22" s="151"/>
      <c r="AG22" s="137"/>
    </row>
    <row r="23" spans="1:33" s="138" customFormat="1" ht="30" customHeight="1" x14ac:dyDescent="0.25">
      <c r="A23" s="139">
        <v>-15</v>
      </c>
      <c r="B23" s="140"/>
      <c r="C23" s="157" t="s">
        <v>35</v>
      </c>
      <c r="D23" s="142" t="s">
        <v>37</v>
      </c>
      <c r="E23" s="127" t="s">
        <v>60</v>
      </c>
      <c r="F23" s="143">
        <v>75000</v>
      </c>
      <c r="G23" s="143">
        <v>0</v>
      </c>
      <c r="H23" s="144">
        <v>75000</v>
      </c>
      <c r="I23" s="145"/>
      <c r="J23" s="144"/>
      <c r="K23" s="145"/>
      <c r="L23" s="144">
        <v>75000</v>
      </c>
      <c r="M23" s="145" t="s">
        <v>94</v>
      </c>
      <c r="N23" s="144">
        <v>75000</v>
      </c>
      <c r="O23" s="145"/>
      <c r="P23" s="144">
        <v>75000</v>
      </c>
      <c r="Q23" s="145"/>
      <c r="R23" s="144"/>
      <c r="S23" s="145"/>
      <c r="T23" s="144"/>
      <c r="U23" s="145"/>
      <c r="V23" s="144">
        <v>75000</v>
      </c>
      <c r="W23" s="145"/>
      <c r="X23" s="146">
        <v>75000</v>
      </c>
      <c r="Y23" s="145"/>
      <c r="Z23" s="147">
        <f t="shared" si="1"/>
        <v>6</v>
      </c>
      <c r="AA23" s="148">
        <f t="shared" si="2"/>
        <v>0.66666666666666663</v>
      </c>
      <c r="AB23" s="149">
        <f t="shared" si="3"/>
        <v>75000</v>
      </c>
      <c r="AC23" s="134"/>
      <c r="AD23" s="150"/>
      <c r="AE23" s="143"/>
      <c r="AF23" s="151"/>
      <c r="AG23" s="137"/>
    </row>
    <row r="24" spans="1:33" s="138" customFormat="1" ht="30" customHeight="1" x14ac:dyDescent="0.25">
      <c r="A24" s="139">
        <v>-16</v>
      </c>
      <c r="B24" s="140"/>
      <c r="C24" s="157" t="s">
        <v>8</v>
      </c>
      <c r="D24" s="142" t="s">
        <v>31</v>
      </c>
      <c r="E24" s="127" t="s">
        <v>67</v>
      </c>
      <c r="F24" s="143">
        <v>20000</v>
      </c>
      <c r="G24" s="143">
        <v>20000</v>
      </c>
      <c r="H24" s="144">
        <v>20000</v>
      </c>
      <c r="I24" s="145"/>
      <c r="J24" s="144">
        <v>20000</v>
      </c>
      <c r="K24" s="145"/>
      <c r="L24" s="144">
        <v>30000</v>
      </c>
      <c r="M24" s="145" t="s">
        <v>95</v>
      </c>
      <c r="N24" s="144">
        <v>20000</v>
      </c>
      <c r="O24" s="145"/>
      <c r="P24" s="144">
        <v>20000</v>
      </c>
      <c r="Q24" s="145"/>
      <c r="R24" s="144"/>
      <c r="S24" s="145"/>
      <c r="T24" s="144">
        <v>20000</v>
      </c>
      <c r="U24" s="145"/>
      <c r="V24" s="144">
        <v>20000</v>
      </c>
      <c r="W24" s="145"/>
      <c r="X24" s="146">
        <v>20000</v>
      </c>
      <c r="Y24" s="145"/>
      <c r="Z24" s="147">
        <f t="shared" si="1"/>
        <v>8</v>
      </c>
      <c r="AA24" s="148">
        <f t="shared" si="2"/>
        <v>0.88888888888888884</v>
      </c>
      <c r="AB24" s="149">
        <f t="shared" si="3"/>
        <v>21250</v>
      </c>
      <c r="AC24" s="134"/>
      <c r="AD24" s="150"/>
      <c r="AE24" s="143"/>
      <c r="AF24" s="151"/>
      <c r="AG24" s="137"/>
    </row>
    <row r="25" spans="1:33" s="138" customFormat="1" ht="30" customHeight="1" x14ac:dyDescent="0.25">
      <c r="A25" s="139">
        <v>-17</v>
      </c>
      <c r="B25" s="140"/>
      <c r="C25" s="157" t="s">
        <v>0</v>
      </c>
      <c r="D25" s="142" t="s">
        <v>31</v>
      </c>
      <c r="E25" s="127" t="s">
        <v>67</v>
      </c>
      <c r="F25" s="143">
        <v>55000</v>
      </c>
      <c r="G25" s="143">
        <v>55000</v>
      </c>
      <c r="H25" s="144">
        <v>55000</v>
      </c>
      <c r="I25" s="145"/>
      <c r="J25" s="144"/>
      <c r="K25" s="145"/>
      <c r="L25" s="144">
        <v>55000</v>
      </c>
      <c r="M25" s="145" t="s">
        <v>96</v>
      </c>
      <c r="N25" s="144">
        <v>55000</v>
      </c>
      <c r="O25" s="145"/>
      <c r="P25" s="144">
        <v>55000</v>
      </c>
      <c r="Q25" s="145"/>
      <c r="R25" s="144"/>
      <c r="S25" s="145"/>
      <c r="T25" s="144"/>
      <c r="U25" s="145"/>
      <c r="V25" s="144">
        <v>55000</v>
      </c>
      <c r="W25" s="145"/>
      <c r="X25" s="146">
        <v>55000</v>
      </c>
      <c r="Y25" s="145"/>
      <c r="Z25" s="147">
        <f t="shared" si="1"/>
        <v>6</v>
      </c>
      <c r="AA25" s="148">
        <f t="shared" si="2"/>
        <v>0.66666666666666663</v>
      </c>
      <c r="AB25" s="149">
        <f t="shared" si="3"/>
        <v>55000</v>
      </c>
      <c r="AC25" s="134"/>
      <c r="AD25" s="150"/>
      <c r="AE25" s="143"/>
      <c r="AF25" s="151"/>
      <c r="AG25" s="137"/>
    </row>
    <row r="26" spans="1:33" s="138" customFormat="1" ht="30" customHeight="1" x14ac:dyDescent="0.25">
      <c r="A26" s="139">
        <v>-18</v>
      </c>
      <c r="B26" s="140"/>
      <c r="C26" s="157" t="s">
        <v>36</v>
      </c>
      <c r="D26" s="142" t="s">
        <v>30</v>
      </c>
      <c r="E26" s="127" t="s">
        <v>62</v>
      </c>
      <c r="F26" s="143">
        <v>50000</v>
      </c>
      <c r="G26" s="143">
        <v>50000</v>
      </c>
      <c r="H26" s="144">
        <v>50000</v>
      </c>
      <c r="I26" s="145"/>
      <c r="J26" s="144"/>
      <c r="K26" s="145"/>
      <c r="L26" s="144">
        <v>50000</v>
      </c>
      <c r="M26" s="145" t="s">
        <v>97</v>
      </c>
      <c r="N26" s="144">
        <v>25000</v>
      </c>
      <c r="O26" s="145"/>
      <c r="P26" s="144">
        <v>50000</v>
      </c>
      <c r="Q26" s="145"/>
      <c r="R26" s="144"/>
      <c r="S26" s="145"/>
      <c r="T26" s="144">
        <v>50000</v>
      </c>
      <c r="U26" s="145"/>
      <c r="V26" s="144">
        <v>50000</v>
      </c>
      <c r="W26" s="145"/>
      <c r="X26" s="146">
        <v>50000</v>
      </c>
      <c r="Y26" s="145"/>
      <c r="Z26" s="147">
        <f t="shared" si="1"/>
        <v>7</v>
      </c>
      <c r="AA26" s="148">
        <f t="shared" si="2"/>
        <v>0.77777777777777779</v>
      </c>
      <c r="AB26" s="149">
        <f t="shared" si="3"/>
        <v>46428.571428571428</v>
      </c>
      <c r="AC26" s="134"/>
      <c r="AD26" s="150"/>
      <c r="AE26" s="143"/>
      <c r="AF26" s="151"/>
      <c r="AG26" s="137"/>
    </row>
    <row r="27" spans="1:33" s="138" customFormat="1" ht="30" customHeight="1" x14ac:dyDescent="0.25">
      <c r="A27" s="139">
        <v>-19</v>
      </c>
      <c r="B27" s="140"/>
      <c r="C27" s="157" t="s">
        <v>2</v>
      </c>
      <c r="D27" s="142" t="s">
        <v>29</v>
      </c>
      <c r="E27" s="127"/>
      <c r="F27" s="143">
        <v>250000</v>
      </c>
      <c r="G27" s="143">
        <v>0</v>
      </c>
      <c r="H27" s="144">
        <v>250000</v>
      </c>
      <c r="I27" s="145"/>
      <c r="J27" s="144">
        <v>250000</v>
      </c>
      <c r="K27" s="145"/>
      <c r="L27" s="144"/>
      <c r="M27" s="145" t="s">
        <v>98</v>
      </c>
      <c r="N27" s="144">
        <v>250000</v>
      </c>
      <c r="O27" s="145"/>
      <c r="P27" s="144">
        <v>250000</v>
      </c>
      <c r="Q27" s="145"/>
      <c r="R27" s="144">
        <v>250000</v>
      </c>
      <c r="S27" s="145"/>
      <c r="T27" s="144">
        <v>250000</v>
      </c>
      <c r="U27" s="145"/>
      <c r="V27" s="144">
        <v>250000</v>
      </c>
      <c r="W27" s="145"/>
      <c r="X27" s="146">
        <v>250000</v>
      </c>
      <c r="Y27" s="145"/>
      <c r="Z27" s="147">
        <f t="shared" si="1"/>
        <v>8</v>
      </c>
      <c r="AA27" s="148">
        <f t="shared" si="2"/>
        <v>0.88888888888888884</v>
      </c>
      <c r="AB27" s="149">
        <f t="shared" si="3"/>
        <v>250000</v>
      </c>
      <c r="AC27" s="134"/>
      <c r="AD27" s="150"/>
      <c r="AE27" s="143"/>
      <c r="AF27" s="151"/>
      <c r="AG27" s="137"/>
    </row>
    <row r="28" spans="1:33" s="138" customFormat="1" ht="30" customHeight="1" x14ac:dyDescent="0.25">
      <c r="A28" s="139">
        <v>-20</v>
      </c>
      <c r="B28" s="140"/>
      <c r="C28" s="141" t="s">
        <v>9</v>
      </c>
      <c r="D28" s="142"/>
      <c r="E28" s="127"/>
      <c r="F28" s="143"/>
      <c r="G28" s="143"/>
      <c r="H28" s="144"/>
      <c r="I28" s="145"/>
      <c r="J28" s="144"/>
      <c r="K28" s="145"/>
      <c r="L28" s="144"/>
      <c r="M28" s="145"/>
      <c r="N28" s="144"/>
      <c r="O28" s="145"/>
      <c r="P28" s="144"/>
      <c r="Q28" s="145"/>
      <c r="R28" s="144"/>
      <c r="S28" s="145"/>
      <c r="T28" s="144"/>
      <c r="U28" s="145"/>
      <c r="V28" s="144"/>
      <c r="W28" s="145"/>
      <c r="X28" s="146"/>
      <c r="Y28" s="145"/>
      <c r="Z28" s="147"/>
      <c r="AA28" s="148"/>
      <c r="AB28" s="149"/>
      <c r="AC28" s="134"/>
      <c r="AD28" s="150"/>
      <c r="AE28" s="143"/>
      <c r="AF28" s="151"/>
      <c r="AG28" s="137"/>
    </row>
    <row r="29" spans="1:33" s="138" customFormat="1" ht="30" customHeight="1" x14ac:dyDescent="0.25">
      <c r="A29" s="139">
        <v>-21</v>
      </c>
      <c r="B29" s="140"/>
      <c r="C29" s="152" t="s">
        <v>1</v>
      </c>
      <c r="D29" s="142" t="s">
        <v>27</v>
      </c>
      <c r="E29" s="127"/>
      <c r="F29" s="143">
        <v>40000</v>
      </c>
      <c r="G29" s="143">
        <v>0</v>
      </c>
      <c r="H29" s="144">
        <v>40000</v>
      </c>
      <c r="I29" s="145"/>
      <c r="J29" s="144"/>
      <c r="K29" s="145"/>
      <c r="L29" s="144">
        <v>40000</v>
      </c>
      <c r="M29" s="145"/>
      <c r="N29" s="144"/>
      <c r="O29" s="145"/>
      <c r="P29" s="144">
        <v>40000</v>
      </c>
      <c r="Q29" s="145"/>
      <c r="R29" s="144"/>
      <c r="S29" s="145"/>
      <c r="T29" s="144">
        <v>40000</v>
      </c>
      <c r="U29" s="145"/>
      <c r="V29" s="144"/>
      <c r="W29" s="145"/>
      <c r="X29" s="146">
        <v>40000</v>
      </c>
      <c r="Y29" s="145"/>
      <c r="Z29" s="147">
        <f t="shared" ref="Z29:Z37" si="4">COUNT(H29:X29)</f>
        <v>5</v>
      </c>
      <c r="AA29" s="148">
        <f t="shared" ref="AA29:AA37" si="5">COUNT(H29:X29)/9</f>
        <v>0.55555555555555558</v>
      </c>
      <c r="AB29" s="149">
        <f>AVERAGE(H29:X29)</f>
        <v>40000</v>
      </c>
      <c r="AC29" s="134"/>
      <c r="AD29" s="150"/>
      <c r="AE29" s="143"/>
      <c r="AF29" s="151"/>
      <c r="AG29" s="137"/>
    </row>
    <row r="30" spans="1:33" s="138" customFormat="1" ht="30" customHeight="1" x14ac:dyDescent="0.25">
      <c r="A30" s="139">
        <v>-22</v>
      </c>
      <c r="B30" s="140"/>
      <c r="C30" s="152" t="s">
        <v>7</v>
      </c>
      <c r="D30" s="142" t="s">
        <v>26</v>
      </c>
      <c r="E30" s="127"/>
      <c r="F30" s="143">
        <v>40000</v>
      </c>
      <c r="G30" s="143">
        <v>0</v>
      </c>
      <c r="H30" s="144"/>
      <c r="I30" s="145"/>
      <c r="J30" s="144"/>
      <c r="K30" s="145"/>
      <c r="L30" s="144"/>
      <c r="M30" s="145"/>
      <c r="N30" s="144"/>
      <c r="O30" s="145"/>
      <c r="P30" s="144"/>
      <c r="Q30" s="145"/>
      <c r="R30" s="144"/>
      <c r="S30" s="145"/>
      <c r="T30" s="144"/>
      <c r="U30" s="145"/>
      <c r="V30" s="144"/>
      <c r="W30" s="145"/>
      <c r="X30" s="146"/>
      <c r="Y30" s="145"/>
      <c r="Z30" s="147">
        <f t="shared" si="4"/>
        <v>0</v>
      </c>
      <c r="AA30" s="148">
        <f t="shared" si="5"/>
        <v>0</v>
      </c>
      <c r="AB30" s="149"/>
      <c r="AC30" s="134"/>
      <c r="AD30" s="150"/>
      <c r="AE30" s="143"/>
      <c r="AF30" s="151"/>
      <c r="AG30" s="137"/>
    </row>
    <row r="31" spans="1:33" s="138" customFormat="1" ht="30" customHeight="1" x14ac:dyDescent="0.25">
      <c r="A31" s="139">
        <v>-23</v>
      </c>
      <c r="B31" s="140"/>
      <c r="C31" s="152" t="s">
        <v>10</v>
      </c>
      <c r="D31" s="142" t="s">
        <v>27</v>
      </c>
      <c r="E31" s="127"/>
      <c r="F31" s="143">
        <v>50000</v>
      </c>
      <c r="G31" s="143">
        <v>0</v>
      </c>
      <c r="H31" s="144"/>
      <c r="I31" s="145"/>
      <c r="J31" s="144"/>
      <c r="K31" s="145"/>
      <c r="L31" s="144"/>
      <c r="M31" s="145"/>
      <c r="N31" s="144"/>
      <c r="O31" s="145"/>
      <c r="P31" s="144"/>
      <c r="Q31" s="145"/>
      <c r="R31" s="144"/>
      <c r="S31" s="145"/>
      <c r="T31" s="144"/>
      <c r="U31" s="145"/>
      <c r="V31" s="144"/>
      <c r="W31" s="145"/>
      <c r="X31" s="146"/>
      <c r="Y31" s="145"/>
      <c r="Z31" s="147">
        <f t="shared" si="4"/>
        <v>0</v>
      </c>
      <c r="AA31" s="148">
        <f t="shared" si="5"/>
        <v>0</v>
      </c>
      <c r="AB31" s="149"/>
      <c r="AC31" s="134"/>
      <c r="AD31" s="150"/>
      <c r="AE31" s="143"/>
      <c r="AF31" s="151"/>
      <c r="AG31" s="137"/>
    </row>
    <row r="32" spans="1:33" s="138" customFormat="1" ht="30" customHeight="1" x14ac:dyDescent="0.25">
      <c r="A32" s="139">
        <v>-24</v>
      </c>
      <c r="B32" s="140"/>
      <c r="C32" s="152" t="s">
        <v>11</v>
      </c>
      <c r="D32" s="142" t="s">
        <v>27</v>
      </c>
      <c r="E32" s="127"/>
      <c r="F32" s="143">
        <v>50000</v>
      </c>
      <c r="G32" s="143">
        <v>0</v>
      </c>
      <c r="H32" s="144">
        <v>50000</v>
      </c>
      <c r="I32" s="145"/>
      <c r="J32" s="144"/>
      <c r="K32" s="145"/>
      <c r="L32" s="144">
        <v>50000</v>
      </c>
      <c r="M32" s="145"/>
      <c r="N32" s="144"/>
      <c r="O32" s="145"/>
      <c r="P32" s="144"/>
      <c r="Q32" s="145"/>
      <c r="R32" s="144"/>
      <c r="S32" s="145"/>
      <c r="T32" s="144"/>
      <c r="U32" s="145"/>
      <c r="V32" s="144">
        <v>50000</v>
      </c>
      <c r="W32" s="145"/>
      <c r="X32" s="146"/>
      <c r="Y32" s="145"/>
      <c r="Z32" s="147">
        <f t="shared" si="4"/>
        <v>3</v>
      </c>
      <c r="AA32" s="148">
        <f t="shared" si="5"/>
        <v>0.33333333333333331</v>
      </c>
      <c r="AB32" s="149">
        <f>AVERAGE(H32:X32)</f>
        <v>50000</v>
      </c>
      <c r="AC32" s="134"/>
      <c r="AD32" s="150"/>
      <c r="AE32" s="143"/>
      <c r="AF32" s="151"/>
      <c r="AG32" s="137"/>
    </row>
    <row r="33" spans="1:33" s="138" customFormat="1" ht="30" customHeight="1" x14ac:dyDescent="0.25">
      <c r="A33" s="139">
        <v>-25</v>
      </c>
      <c r="B33" s="140"/>
      <c r="C33" s="152" t="s">
        <v>12</v>
      </c>
      <c r="D33" s="142" t="s">
        <v>27</v>
      </c>
      <c r="E33" s="127"/>
      <c r="F33" s="143">
        <v>50000</v>
      </c>
      <c r="G33" s="143">
        <v>0</v>
      </c>
      <c r="H33" s="144">
        <v>50000</v>
      </c>
      <c r="I33" s="145"/>
      <c r="J33" s="144"/>
      <c r="K33" s="145"/>
      <c r="L33" s="144">
        <v>65000</v>
      </c>
      <c r="M33" s="145" t="s">
        <v>99</v>
      </c>
      <c r="N33" s="144"/>
      <c r="O33" s="145"/>
      <c r="P33" s="144">
        <v>50000</v>
      </c>
      <c r="Q33" s="145"/>
      <c r="R33" s="144"/>
      <c r="S33" s="145"/>
      <c r="T33" s="144"/>
      <c r="U33" s="145"/>
      <c r="V33" s="144">
        <v>50000</v>
      </c>
      <c r="W33" s="145"/>
      <c r="X33" s="146">
        <v>50000</v>
      </c>
      <c r="Y33" s="145"/>
      <c r="Z33" s="147">
        <f t="shared" si="4"/>
        <v>5</v>
      </c>
      <c r="AA33" s="148">
        <f t="shared" si="5"/>
        <v>0.55555555555555558</v>
      </c>
      <c r="AB33" s="149">
        <f>AVERAGE(H33:X33)</f>
        <v>53000</v>
      </c>
      <c r="AC33" s="134"/>
      <c r="AD33" s="150"/>
      <c r="AE33" s="143"/>
      <c r="AF33" s="151"/>
      <c r="AG33" s="137"/>
    </row>
    <row r="34" spans="1:33" s="138" customFormat="1" ht="30" customHeight="1" x14ac:dyDescent="0.25">
      <c r="A34" s="139">
        <v>-26</v>
      </c>
      <c r="B34" s="140"/>
      <c r="C34" s="152" t="s">
        <v>13</v>
      </c>
      <c r="D34" s="142" t="s">
        <v>28</v>
      </c>
      <c r="E34" s="127" t="s">
        <v>67</v>
      </c>
      <c r="F34" s="143">
        <v>40000</v>
      </c>
      <c r="G34" s="143">
        <v>40000</v>
      </c>
      <c r="H34" s="144">
        <v>40000</v>
      </c>
      <c r="I34" s="145"/>
      <c r="J34" s="144">
        <v>40000</v>
      </c>
      <c r="K34" s="145"/>
      <c r="L34" s="144">
        <v>40000</v>
      </c>
      <c r="M34" s="145" t="s">
        <v>100</v>
      </c>
      <c r="N34" s="144">
        <v>40000</v>
      </c>
      <c r="O34" s="145"/>
      <c r="P34" s="144">
        <v>40000</v>
      </c>
      <c r="Q34" s="145"/>
      <c r="R34" s="144"/>
      <c r="S34" s="145"/>
      <c r="T34" s="144">
        <v>40000</v>
      </c>
      <c r="U34" s="145"/>
      <c r="V34" s="144">
        <v>40000</v>
      </c>
      <c r="W34" s="145"/>
      <c r="X34" s="146">
        <v>40000</v>
      </c>
      <c r="Y34" s="145"/>
      <c r="Z34" s="147">
        <f t="shared" si="4"/>
        <v>8</v>
      </c>
      <c r="AA34" s="148">
        <f t="shared" si="5"/>
        <v>0.88888888888888884</v>
      </c>
      <c r="AB34" s="149">
        <f>AVERAGE(H34:X34)</f>
        <v>40000</v>
      </c>
      <c r="AC34" s="134"/>
      <c r="AD34" s="150"/>
      <c r="AE34" s="143"/>
      <c r="AF34" s="151"/>
      <c r="AG34" s="137"/>
    </row>
    <row r="35" spans="1:33" s="138" customFormat="1" ht="30" customHeight="1" x14ac:dyDescent="0.25">
      <c r="A35" s="183">
        <v>-27</v>
      </c>
      <c r="B35" s="184"/>
      <c r="C35" s="185" t="s">
        <v>106</v>
      </c>
      <c r="D35" s="186" t="s">
        <v>28</v>
      </c>
      <c r="E35" s="187" t="s">
        <v>68</v>
      </c>
      <c r="F35" s="188">
        <v>50000</v>
      </c>
      <c r="G35" s="188">
        <v>50000</v>
      </c>
      <c r="H35" s="189">
        <v>50000</v>
      </c>
      <c r="I35" s="190"/>
      <c r="J35" s="189">
        <v>50000</v>
      </c>
      <c r="K35" s="190"/>
      <c r="L35" s="189">
        <v>20000</v>
      </c>
      <c r="M35" s="190" t="s">
        <v>101</v>
      </c>
      <c r="N35" s="189">
        <v>50000</v>
      </c>
      <c r="O35" s="190"/>
      <c r="P35" s="189">
        <v>50000</v>
      </c>
      <c r="Q35" s="190"/>
      <c r="R35" s="189"/>
      <c r="S35" s="190"/>
      <c r="T35" s="189">
        <v>50000</v>
      </c>
      <c r="U35" s="190"/>
      <c r="V35" s="189">
        <v>50000</v>
      </c>
      <c r="W35" s="190"/>
      <c r="X35" s="191">
        <v>50000</v>
      </c>
      <c r="Y35" s="190"/>
      <c r="Z35" s="147">
        <f t="shared" si="4"/>
        <v>8</v>
      </c>
      <c r="AA35" s="148">
        <f t="shared" si="5"/>
        <v>0.88888888888888884</v>
      </c>
      <c r="AB35" s="149">
        <f>AVERAGE(H35:X35)</f>
        <v>46250</v>
      </c>
      <c r="AC35" s="192"/>
      <c r="AD35" s="193"/>
      <c r="AE35" s="188"/>
      <c r="AF35" s="194"/>
      <c r="AG35" s="137"/>
    </row>
    <row r="36" spans="1:33" s="159" customFormat="1" ht="30" customHeight="1" x14ac:dyDescent="0.25">
      <c r="A36" s="195">
        <v>-28</v>
      </c>
      <c r="B36" s="196"/>
      <c r="C36" s="197" t="s">
        <v>18</v>
      </c>
      <c r="D36" s="204" t="s">
        <v>28</v>
      </c>
      <c r="E36" s="205" t="s">
        <v>67</v>
      </c>
      <c r="F36" s="206">
        <v>20000</v>
      </c>
      <c r="G36" s="206">
        <v>20000</v>
      </c>
      <c r="H36" s="207">
        <v>20000</v>
      </c>
      <c r="I36" s="208"/>
      <c r="J36" s="207"/>
      <c r="K36" s="208"/>
      <c r="L36" s="207"/>
      <c r="M36" s="208"/>
      <c r="N36" s="207">
        <v>20000</v>
      </c>
      <c r="O36" s="208"/>
      <c r="P36" s="207">
        <v>20000</v>
      </c>
      <c r="Q36" s="208"/>
      <c r="R36" s="207"/>
      <c r="S36" s="208"/>
      <c r="T36" s="207">
        <v>20000</v>
      </c>
      <c r="U36" s="208"/>
      <c r="V36" s="207">
        <v>20000</v>
      </c>
      <c r="W36" s="208"/>
      <c r="X36" s="207"/>
      <c r="Y36" s="198"/>
      <c r="Z36" s="147">
        <f t="shared" si="4"/>
        <v>5</v>
      </c>
      <c r="AA36" s="148">
        <f t="shared" si="5"/>
        <v>0.55555555555555558</v>
      </c>
      <c r="AB36" s="149">
        <f>AVERAGE(H36:X36)</f>
        <v>20000</v>
      </c>
      <c r="AC36" s="203"/>
      <c r="AD36" s="199"/>
      <c r="AE36" s="200"/>
      <c r="AF36" s="201"/>
      <c r="AG36" s="158"/>
    </row>
    <row r="37" spans="1:33" s="138" customFormat="1" ht="30" customHeight="1" x14ac:dyDescent="0.25">
      <c r="A37" s="160">
        <v>-29</v>
      </c>
      <c r="B37" s="161"/>
      <c r="C37" s="162" t="s">
        <v>80</v>
      </c>
      <c r="D37" s="163" t="s">
        <v>81</v>
      </c>
      <c r="E37" s="164"/>
      <c r="F37" s="165">
        <v>25000</v>
      </c>
      <c r="G37" s="165">
        <v>0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202"/>
      <c r="Z37" s="147">
        <f t="shared" si="4"/>
        <v>0</v>
      </c>
      <c r="AA37" s="148">
        <f t="shared" si="5"/>
        <v>0</v>
      </c>
      <c r="AB37" s="149"/>
      <c r="AC37" s="134"/>
      <c r="AD37" s="166"/>
      <c r="AE37" s="167"/>
      <c r="AF37" s="168"/>
      <c r="AG37" s="137"/>
    </row>
    <row r="38" spans="1:33" s="8" customFormat="1" ht="13.5" thickBot="1" x14ac:dyDescent="0.3">
      <c r="C38" s="4" t="s">
        <v>6</v>
      </c>
      <c r="D38" s="4"/>
      <c r="E38" s="4"/>
      <c r="F38" s="7">
        <f t="shared" ref="F38:AF38" si="6">SUM(F9:F37)</f>
        <v>7831000</v>
      </c>
      <c r="G38" s="7">
        <f t="shared" si="6"/>
        <v>1000000</v>
      </c>
      <c r="H38" s="5">
        <f t="shared" ref="H38:X38" si="7">SUM(H9:H37)</f>
        <v>2415000</v>
      </c>
      <c r="I38" s="93"/>
      <c r="J38" s="5">
        <f>SUM(J9:J37)</f>
        <v>2500000</v>
      </c>
      <c r="K38" s="93"/>
      <c r="L38" s="5">
        <f t="shared" si="7"/>
        <v>2500000</v>
      </c>
      <c r="M38" s="93"/>
      <c r="N38" s="5">
        <f t="shared" si="7"/>
        <v>2500000</v>
      </c>
      <c r="O38" s="93"/>
      <c r="P38" s="5">
        <f t="shared" si="7"/>
        <v>2500000</v>
      </c>
      <c r="Q38" s="93"/>
      <c r="R38" s="5">
        <f t="shared" si="7"/>
        <v>2500000</v>
      </c>
      <c r="S38" s="93"/>
      <c r="T38" s="5">
        <f t="shared" si="7"/>
        <v>1710000</v>
      </c>
      <c r="U38" s="93"/>
      <c r="V38" s="5">
        <f t="shared" si="7"/>
        <v>2465000</v>
      </c>
      <c r="W38" s="93"/>
      <c r="X38" s="5">
        <f t="shared" si="7"/>
        <v>2500000</v>
      </c>
      <c r="Y38" s="93"/>
      <c r="Z38" s="109"/>
      <c r="AA38" s="109"/>
      <c r="AB38" s="110">
        <f>AVERAGE(H38:X38)</f>
        <v>2398888.888888889</v>
      </c>
      <c r="AC38" s="90"/>
      <c r="AD38" s="6">
        <f t="shared" si="6"/>
        <v>0</v>
      </c>
      <c r="AE38" s="7">
        <f t="shared" si="6"/>
        <v>0</v>
      </c>
      <c r="AF38" s="7">
        <f t="shared" si="6"/>
        <v>0</v>
      </c>
      <c r="AG38" s="29"/>
    </row>
    <row r="39" spans="1:33" ht="7.5" customHeight="1" thickTop="1" x14ac:dyDescent="0.25">
      <c r="C39" s="26"/>
      <c r="D39" s="26"/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AC39" s="87"/>
      <c r="AD39" s="27"/>
      <c r="AE39" s="27"/>
      <c r="AF39" s="27"/>
    </row>
    <row r="40" spans="1:33" ht="17.25" x14ac:dyDescent="0.25">
      <c r="C40" s="169" t="s">
        <v>107</v>
      </c>
      <c r="D40" s="26"/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AC40" s="87"/>
      <c r="AD40" s="27"/>
      <c r="AE40" s="27"/>
      <c r="AF40" s="27"/>
    </row>
    <row r="41" spans="1:33" ht="17.25" x14ac:dyDescent="0.25">
      <c r="C41" s="169" t="s">
        <v>108</v>
      </c>
      <c r="D41" s="26"/>
      <c r="E41" s="26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AD41" s="27"/>
      <c r="AE41" s="27"/>
      <c r="AF41" s="27"/>
    </row>
    <row r="42" spans="1:33" ht="17.25" x14ac:dyDescent="0.25">
      <c r="C42" s="169" t="s">
        <v>109</v>
      </c>
      <c r="D42" s="26"/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AD42" s="27"/>
      <c r="AE42" s="27"/>
      <c r="AF42" s="27"/>
    </row>
    <row r="43" spans="1:33" ht="17.25" customHeight="1" x14ac:dyDescent="0.25">
      <c r="A43" s="91"/>
      <c r="C43" s="170" t="s">
        <v>85</v>
      </c>
      <c r="D43" s="26"/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AD43" s="27"/>
      <c r="AE43" s="27"/>
      <c r="AF43" s="27"/>
    </row>
    <row r="44" spans="1:33" s="28" customFormat="1" ht="30" customHeight="1" x14ac:dyDescent="0.25"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</sheetData>
  <mergeCells count="4">
    <mergeCell ref="C1:AF1"/>
    <mergeCell ref="C2:AF2"/>
    <mergeCell ref="C3:AF3"/>
    <mergeCell ref="C4:AF4"/>
  </mergeCells>
  <conditionalFormatting sqref="AD6 X5 J5 AA5:AC5">
    <cfRule type="containsText" dxfId="23" priority="22" operator="containsText" text="Balanced Budget">
      <formula>NOT(ISERROR(SEARCH("Balanced Budget",J5)))</formula>
    </cfRule>
    <cfRule type="containsText" dxfId="22" priority="23" operator="containsText" text="Under Budget">
      <formula>NOT(ISERROR(SEARCH("Under Budget",J5)))</formula>
    </cfRule>
    <cfRule type="containsText" dxfId="21" priority="24" operator="containsText" text="Over Budget">
      <formula>NOT(ISERROR(SEARCH("Over Budget",J5)))</formula>
    </cfRule>
  </conditionalFormatting>
  <conditionalFormatting sqref="L5:N5 P5 R5 T5">
    <cfRule type="containsText" dxfId="20" priority="19" operator="containsText" text="Balanced Budget">
      <formula>NOT(ISERROR(SEARCH("Balanced Budget",L5)))</formula>
    </cfRule>
    <cfRule type="containsText" dxfId="19" priority="20" operator="containsText" text="Under Budget">
      <formula>NOT(ISERROR(SEARCH("Under Budget",L5)))</formula>
    </cfRule>
    <cfRule type="containsText" dxfId="18" priority="21" operator="containsText" text="Over Budget">
      <formula>NOT(ISERROR(SEARCH("Over Budget",L5)))</formula>
    </cfRule>
  </conditionalFormatting>
  <conditionalFormatting sqref="V5">
    <cfRule type="containsText" dxfId="17" priority="16" operator="containsText" text="Balanced Budget">
      <formula>NOT(ISERROR(SEARCH("Balanced Budget",V5)))</formula>
    </cfRule>
    <cfRule type="containsText" dxfId="16" priority="17" operator="containsText" text="Under Budget">
      <formula>NOT(ISERROR(SEARCH("Under Budget",V5)))</formula>
    </cfRule>
    <cfRule type="containsText" dxfId="15" priority="18" operator="containsText" text="Over Budget">
      <formula>NOT(ISERROR(SEARCH("Over Budget",V5)))</formula>
    </cfRule>
  </conditionalFormatting>
  <conditionalFormatting sqref="Z5">
    <cfRule type="containsText" dxfId="14" priority="13" operator="containsText" text="Balanced Budget">
      <formula>NOT(ISERROR(SEARCH("Balanced Budget",Z5)))</formula>
    </cfRule>
    <cfRule type="containsText" dxfId="13" priority="14" operator="containsText" text="Under Budget">
      <formula>NOT(ISERROR(SEARCH("Under Budget",Z5)))</formula>
    </cfRule>
    <cfRule type="containsText" dxfId="12" priority="15" operator="containsText" text="Over Budget">
      <formula>NOT(ISERROR(SEARCH("Over Budget",Z5)))</formula>
    </cfRule>
  </conditionalFormatting>
  <conditionalFormatting sqref="K5">
    <cfRule type="containsText" dxfId="11" priority="10" operator="containsText" text="Balanced Budget">
      <formula>NOT(ISERROR(SEARCH("Balanced Budget",K5)))</formula>
    </cfRule>
    <cfRule type="containsText" dxfId="10" priority="11" operator="containsText" text="Under Budget">
      <formula>NOT(ISERROR(SEARCH("Under Budget",K5)))</formula>
    </cfRule>
    <cfRule type="containsText" dxfId="9" priority="12" operator="containsText" text="Over Budget">
      <formula>NOT(ISERROR(SEARCH("Over Budget",K5)))</formula>
    </cfRule>
  </conditionalFormatting>
  <conditionalFormatting sqref="I5">
    <cfRule type="containsText" dxfId="8" priority="7" operator="containsText" text="Balanced Budget">
      <formula>NOT(ISERROR(SEARCH("Balanced Budget",I5)))</formula>
    </cfRule>
    <cfRule type="containsText" dxfId="7" priority="8" operator="containsText" text="Under Budget">
      <formula>NOT(ISERROR(SEARCH("Under Budget",I5)))</formula>
    </cfRule>
    <cfRule type="containsText" dxfId="6" priority="9" operator="containsText" text="Over Budget">
      <formula>NOT(ISERROR(SEARCH("Over Budget",I5)))</formula>
    </cfRule>
  </conditionalFormatting>
  <conditionalFormatting sqref="W5 U5 S5 Q5 O5">
    <cfRule type="containsText" dxfId="5" priority="4" operator="containsText" text="Balanced Budget">
      <formula>NOT(ISERROR(SEARCH("Balanced Budget",O5)))</formula>
    </cfRule>
    <cfRule type="containsText" dxfId="4" priority="5" operator="containsText" text="Under Budget">
      <formula>NOT(ISERROR(SEARCH("Under Budget",O5)))</formula>
    </cfRule>
    <cfRule type="containsText" dxfId="3" priority="6" operator="containsText" text="Over Budget">
      <formula>NOT(ISERROR(SEARCH("Over Budget",O5)))</formula>
    </cfRule>
  </conditionalFormatting>
  <conditionalFormatting sqref="Y5">
    <cfRule type="containsText" dxfId="2" priority="1" operator="containsText" text="Balanced Budget">
      <formula>NOT(ISERROR(SEARCH("Balanced Budget",Y5)))</formula>
    </cfRule>
    <cfRule type="containsText" dxfId="1" priority="2" operator="containsText" text="Under Budget">
      <formula>NOT(ISERROR(SEARCH("Under Budget",Y5)))</formula>
    </cfRule>
    <cfRule type="containsText" dxfId="0" priority="3" operator="containsText" text="Over Budget">
      <formula>NOT(ISERROR(SEARCH("Over Budget",Y5)))</formula>
    </cfRule>
  </conditionalFormatting>
  <printOptions horizontalCentered="1"/>
  <pageMargins left="0.7" right="0.7" top="0.5" bottom="0.5" header="0.3" footer="0.3"/>
  <pageSetup paperSize="3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Major Projects Spreadsheet</vt:lpstr>
      <vt:lpstr>SORTED</vt:lpstr>
      <vt:lpstr>For printing 11x17</vt:lpstr>
      <vt:lpstr>'For printing 11x17'!Print_Area</vt:lpstr>
      <vt:lpstr>'Major Projects Spreadsheet'!Print_Area</vt:lpstr>
      <vt:lpstr>SORTED!Print_Area</vt:lpstr>
      <vt:lpstr>'For printing 11x17'!Print_Titles</vt:lpstr>
      <vt:lpstr>'Major Projects Spreadsheet'!Print_Titles</vt:lpstr>
      <vt:lpstr>SORTED!Print_Titles</vt:lpstr>
    </vt:vector>
  </TitlesOfParts>
  <Company>City of West Linn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Wyatt, Kirsten</dc:creator>
  <cp:lastModifiedBy>Seals, Richard</cp:lastModifiedBy>
  <cp:lastPrinted>2015-05-04T17:54:41Z</cp:lastPrinted>
  <dcterms:created xsi:type="dcterms:W3CDTF">2015-02-17T22:01:25Z</dcterms:created>
  <dcterms:modified xsi:type="dcterms:W3CDTF">2015-05-04T22:15:15Z</dcterms:modified>
</cp:coreProperties>
</file>